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dýšina - cesta ke hřbitovu\soupis prací\"/>
    </mc:Choice>
  </mc:AlternateContent>
  <bookViews>
    <workbookView xWindow="0" yWindow="0" windowWidth="0" windowHeight="0"/>
  </bookViews>
  <sheets>
    <sheet name="Rekapitulace stavby" sheetId="1" r:id="rId1"/>
    <sheet name="0153 - Dýšina – oprava k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'0153 - Dýšina – oprava ko...'!$C$83:$K$344</definedName>
    <definedName name="_xlnm.Print_Area" localSheetId="1">'0153 - Dýšina – oprava ko...'!$C$4:$J$37,'0153 - Dýšina – oprava ko...'!$C$43:$J$67,'0153 - Dýšina – oprava ko...'!$C$73:$K$344</definedName>
    <definedName name="_xlnm.Print_Titles" localSheetId="1">'0153 - Dýšina – oprava ko...'!$83:$83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36"/>
  <c r="BH336"/>
  <c r="BG336"/>
  <c r="BF336"/>
  <c r="T336"/>
  <c r="R336"/>
  <c r="P336"/>
  <c r="BI331"/>
  <c r="BH331"/>
  <c r="BG331"/>
  <c r="BF331"/>
  <c r="T331"/>
  <c r="R331"/>
  <c r="P331"/>
  <c r="BI324"/>
  <c r="BH324"/>
  <c r="BG324"/>
  <c r="BF324"/>
  <c r="T324"/>
  <c r="R324"/>
  <c r="P324"/>
  <c r="BI309"/>
  <c r="BH309"/>
  <c r="BG309"/>
  <c r="BF309"/>
  <c r="T309"/>
  <c r="R309"/>
  <c r="P309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48"/>
  <c r="E46"/>
  <c r="J22"/>
  <c r="E22"/>
  <c r="J81"/>
  <c r="J21"/>
  <c r="J19"/>
  <c r="E19"/>
  <c r="J80"/>
  <c r="J18"/>
  <c r="J16"/>
  <c r="E16"/>
  <c r="F51"/>
  <c r="J15"/>
  <c r="J13"/>
  <c r="E13"/>
  <c r="F50"/>
  <c r="J12"/>
  <c r="J10"/>
  <c r="J48"/>
  <c i="1" r="L50"/>
  <c r="AM50"/>
  <c r="AM49"/>
  <c r="L49"/>
  <c r="AM47"/>
  <c r="L47"/>
  <c r="L45"/>
  <c r="L44"/>
  <c i="2" r="BK252"/>
  <c r="BK212"/>
  <c r="BK98"/>
  <c r="BK277"/>
  <c r="J257"/>
  <c r="J178"/>
  <c r="BK93"/>
  <c r="BK221"/>
  <c r="BK230"/>
  <c r="J160"/>
  <c r="J98"/>
  <c r="J147"/>
  <c r="J290"/>
  <c r="BK225"/>
  <c r="J93"/>
  <c r="BK149"/>
  <c r="J277"/>
  <c r="BK243"/>
  <c r="J213"/>
  <c r="J113"/>
  <c r="BK275"/>
  <c r="BK213"/>
  <c r="J91"/>
  <c r="J236"/>
  <c r="J233"/>
  <c r="J175"/>
  <c r="BK110"/>
  <c r="BK255"/>
  <c r="J219"/>
  <c r="BK125"/>
  <c r="BK234"/>
  <c r="BK119"/>
  <c r="J212"/>
  <c r="J135"/>
  <c r="BK290"/>
  <c r="J237"/>
  <c r="BK190"/>
  <c r="J95"/>
  <c r="BK269"/>
  <c r="J221"/>
  <c r="J119"/>
  <c r="BK240"/>
  <c r="J225"/>
  <c r="J168"/>
  <c r="BK135"/>
  <c r="J269"/>
  <c r="J252"/>
  <c r="BK207"/>
  <c r="BK99"/>
  <c r="BK245"/>
  <c r="J164"/>
  <c r="BK227"/>
  <c r="BK188"/>
  <c r="BK115"/>
  <c r="J256"/>
  <c r="BK219"/>
  <c r="J171"/>
  <c r="J243"/>
  <c r="BK171"/>
  <c r="J87"/>
  <c r="BK193"/>
  <c r="BK216"/>
  <c r="J144"/>
  <c r="J273"/>
  <c r="J230"/>
  <c r="J187"/>
  <c r="BK87"/>
  <c r="J190"/>
  <c r="J89"/>
  <c r="BK309"/>
  <c r="J294"/>
  <c r="J281"/>
  <c r="BK257"/>
  <c r="BK238"/>
  <c r="BK232"/>
  <c r="J197"/>
  <c r="J125"/>
  <c r="BK271"/>
  <c r="BK233"/>
  <c r="J193"/>
  <c r="BK132"/>
  <c r="BK281"/>
  <c r="J255"/>
  <c r="BK164"/>
  <c i="1" r="AS54"/>
  <c i="2" r="BK195"/>
  <c r="J207"/>
  <c r="J149"/>
  <c r="J99"/>
  <c r="J245"/>
  <c r="J200"/>
  <c r="J283"/>
  <c r="J228"/>
  <c r="BK91"/>
  <c r="J195"/>
  <c r="J339"/>
  <c r="BK254"/>
  <c r="J210"/>
  <c r="BK160"/>
  <c r="BK273"/>
  <c r="J216"/>
  <c r="BK122"/>
  <c r="BK264"/>
  <c r="BK231"/>
  <c r="BK187"/>
  <c r="J122"/>
  <c r="BK256"/>
  <c r="BK236"/>
  <c r="J179"/>
  <c r="J266"/>
  <c r="J188"/>
  <c r="BK339"/>
  <c r="BK337"/>
  <c r="J337"/>
  <c r="BK336"/>
  <c r="J336"/>
  <c r="BK331"/>
  <c r="J331"/>
  <c r="BK324"/>
  <c r="J324"/>
  <c r="J309"/>
  <c r="BK296"/>
  <c r="J296"/>
  <c r="BK294"/>
  <c r="J286"/>
  <c r="J271"/>
  <c r="J254"/>
  <c r="J234"/>
  <c r="BK228"/>
  <c r="BK210"/>
  <c r="J132"/>
  <c r="J275"/>
  <c r="J232"/>
  <c r="BK179"/>
  <c r="BK286"/>
  <c r="J240"/>
  <c r="BK147"/>
  <c r="J223"/>
  <c r="J110"/>
  <c r="BK197"/>
  <c r="J137"/>
  <c r="J264"/>
  <c r="J238"/>
  <c r="BK113"/>
  <c r="J265"/>
  <c r="BK168"/>
  <c r="J231"/>
  <c r="BK192"/>
  <c r="BK95"/>
  <c r="BK268"/>
  <c r="J227"/>
  <c r="BK178"/>
  <c r="BK283"/>
  <c r="BK265"/>
  <c r="J192"/>
  <c r="BK89"/>
  <c r="BK237"/>
  <c r="BK137"/>
  <c r="BK200"/>
  <c r="J115"/>
  <c r="BK266"/>
  <c r="BK223"/>
  <c r="BK144"/>
  <c r="J268"/>
  <c r="BK175"/>
  <c l="1" r="T242"/>
  <c r="P335"/>
  <c r="P334"/>
  <c r="R163"/>
  <c r="T163"/>
  <c r="BK174"/>
  <c r="J174"/>
  <c r="J60"/>
  <c r="P174"/>
  <c r="T174"/>
  <c r="BK242"/>
  <c r="J242"/>
  <c r="J62"/>
  <c r="R335"/>
  <c r="R334"/>
  <c r="P242"/>
  <c r="T335"/>
  <c r="T334"/>
  <c r="P163"/>
  <c r="R242"/>
  <c r="BK86"/>
  <c r="J86"/>
  <c r="J57"/>
  <c r="P86"/>
  <c r="R86"/>
  <c r="T86"/>
  <c r="BK163"/>
  <c r="J163"/>
  <c r="J58"/>
  <c r="P215"/>
  <c r="R215"/>
  <c r="T215"/>
  <c r="P285"/>
  <c r="BK335"/>
  <c r="BK285"/>
  <c r="J285"/>
  <c r="J63"/>
  <c r="T285"/>
  <c r="R174"/>
  <c r="BK215"/>
  <c r="J215"/>
  <c r="J61"/>
  <c r="R285"/>
  <c r="BE197"/>
  <c r="BE200"/>
  <c r="BE207"/>
  <c r="BE216"/>
  <c r="BE219"/>
  <c r="BE221"/>
  <c r="BE230"/>
  <c r="BE231"/>
  <c r="BE257"/>
  <c r="BE269"/>
  <c r="BE273"/>
  <c r="BE277"/>
  <c r="BE281"/>
  <c r="BE286"/>
  <c r="J50"/>
  <c r="J78"/>
  <c r="BE110"/>
  <c r="BE122"/>
  <c r="BE137"/>
  <c r="BE168"/>
  <c r="BE171"/>
  <c r="BE178"/>
  <c r="BE212"/>
  <c r="BE213"/>
  <c r="BE265"/>
  <c r="BE271"/>
  <c r="BK170"/>
  <c r="J170"/>
  <c r="J59"/>
  <c r="J51"/>
  <c r="F81"/>
  <c r="BE95"/>
  <c r="BE119"/>
  <c r="BE132"/>
  <c r="BE147"/>
  <c r="BE188"/>
  <c r="BE190"/>
  <c r="BE192"/>
  <c r="BE195"/>
  <c r="BE210"/>
  <c r="BE227"/>
  <c r="BE234"/>
  <c r="BE236"/>
  <c r="BE237"/>
  <c r="BE238"/>
  <c r="BE240"/>
  <c r="BE268"/>
  <c r="F80"/>
  <c r="BE87"/>
  <c r="BE98"/>
  <c r="BE232"/>
  <c r="BE233"/>
  <c r="BE245"/>
  <c r="BE255"/>
  <c r="BK338"/>
  <c r="J338"/>
  <c r="J66"/>
  <c r="BE115"/>
  <c r="BE144"/>
  <c r="BE179"/>
  <c r="BE193"/>
  <c r="BE252"/>
  <c r="BE254"/>
  <c r="BE264"/>
  <c r="BE339"/>
  <c r="BE99"/>
  <c r="BE125"/>
  <c r="BE135"/>
  <c r="BE149"/>
  <c r="BE164"/>
  <c r="BE175"/>
  <c r="BE187"/>
  <c r="BE228"/>
  <c r="BE266"/>
  <c r="BE283"/>
  <c r="BE290"/>
  <c r="BE294"/>
  <c r="BE89"/>
  <c r="BE91"/>
  <c r="BE93"/>
  <c r="BE113"/>
  <c r="BE160"/>
  <c r="BE223"/>
  <c r="BE225"/>
  <c r="BE243"/>
  <c r="BE256"/>
  <c r="BE275"/>
  <c r="BE296"/>
  <c r="BE309"/>
  <c r="BE324"/>
  <c r="BE331"/>
  <c r="BE336"/>
  <c r="BE337"/>
  <c r="F34"/>
  <c i="1" r="BC55"/>
  <c r="BC54"/>
  <c r="W32"/>
  <c i="2" r="J32"/>
  <c i="1" r="AW55"/>
  <c i="2" r="F32"/>
  <c i="1" r="BA55"/>
  <c r="BA54"/>
  <c r="W30"/>
  <c i="2" r="F35"/>
  <c i="1" r="BD55"/>
  <c r="BD54"/>
  <c r="W33"/>
  <c i="2" r="F33"/>
  <c i="1" r="BB55"/>
  <c r="BB54"/>
  <c r="W31"/>
  <c i="2" l="1" r="R85"/>
  <c r="R84"/>
  <c r="T85"/>
  <c r="T84"/>
  <c r="BK334"/>
  <c r="J334"/>
  <c r="J64"/>
  <c r="P85"/>
  <c r="P84"/>
  <c i="1" r="AU55"/>
  <c i="2" r="BK85"/>
  <c r="J85"/>
  <c r="J56"/>
  <c r="J335"/>
  <c r="J65"/>
  <c r="F31"/>
  <c i="1" r="AZ55"/>
  <c r="AZ54"/>
  <c r="W29"/>
  <c r="AX54"/>
  <c i="2" r="J31"/>
  <c i="1" r="AV55"/>
  <c r="AT55"/>
  <c r="AY54"/>
  <c r="AW54"/>
  <c r="AK30"/>
  <c r="AU54"/>
  <c i="2" l="1" r="BK84"/>
  <c r="J84"/>
  <c r="J55"/>
  <c i="1" r="AV54"/>
  <c r="AK29"/>
  <c l="1" r="AT54"/>
  <c i="2" r="J28"/>
  <c i="1" r="AG55"/>
  <c r="AG54"/>
  <c r="AK26"/>
  <c r="AK35"/>
  <c l="1" r="AN54"/>
  <c r="AN55"/>
  <c i="2" r="J3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<sst xmlns="http://schemas.openxmlformats.org/spreadsheetml/2006/main">
  <si>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</si>
  <si>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</si>
  <si>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</si>
  <si>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</si>
  <si>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</si>
  <si>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{afa28455-22f0-4b54-83bb-7c2e36703aac}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</si>
  <si>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</si>
  <si>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</si>
  <si>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</si>
  <si>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</si>
  <si>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</si>
  <si>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</si>
  <si>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</si>
  <si>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</si>
  <si>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0153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</si>
  <si>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</si>
  <si>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</si>
  <si>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 – oprava komunikace ke hřbitovu</t>
  </si>
  <si>
    <t>KSO:</t>
  </si>
  <si>
    <t/>
  </si>
  <si>
    <t>CC-CZ:</t>
  </si>
  <si>
    <t>Místo:</t>
  </si>
  <si>
    <t xml:space="preserve"> </t>
  </si>
  <si>
    <t>Datum:</t>
  </si>
  <si>
    <t>26. 3. 2020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</si>
  <si>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</si>
  <si>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</si>
  <si>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</si>
  <si>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</si>
  <si>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</si>
  <si>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</si>
  <si>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</si>
  <si>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</si>
  <si>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</si>
  <si>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</si>
  <si>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</si>
  <si>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</si>
  <si>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</si>
  <si>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</si>
  <si>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</si>
  <si>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</si>
  <si>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</si>
  <si>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</si>
  <si>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</si>
  <si>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</si>
  <si>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</si>
  <si>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</si>
  <si>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</si>
  <si>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</si>
  <si>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</si>
  <si>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</si>
  <si>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</si>
  <si>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</si>
  <si>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</si>
  <si>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</si>
  <si>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</si>
  <si>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</si>
  <si>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</si>
  <si>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</si>
  <si>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</si>
  <si>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</si>
  <si>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</si>
  <si>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</si>
  <si>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</si>
  <si>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</si>
  <si>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</si>
  <si>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</si>
  <si>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</si>
  <si>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</si>
  <si>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</si>
  <si>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</si>
  <si>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</si>
  <si>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</si>
  <si>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</si>
  <si>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</si>
  <si>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</si>
  <si>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</si>
  <si>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</si>
  <si>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</si>
  <si>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</si>
  <si>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</si>
  <si>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</si>
  <si>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</si>
  <si>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</si>
  <si>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</si>
  <si>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</si>
  <si>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</si>
  <si>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</si>
  <si>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</si>
  <si>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</si>
  <si>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</si>
  <si>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</si>
  <si>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</si>
  <si>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</si>
  <si>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</si>
  <si>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</si>
  <si>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</si>
  <si>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</si>
  <si>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</si>
  <si>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</si>
  <si>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</si>
  <si>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</si>
  <si>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</si>
  <si>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</si>
  <si>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</si>
  <si>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</si>
  <si>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</si>
  <si>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</si>
  <si>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</si>
  <si>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</si>
  <si>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</si>
  <si>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</si>
  <si>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</si>
  <si>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</si>
  <si>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2020 01</t>
  </si>
  <si>
    <t>4</t>
  </si>
  <si>
    <t>1868823723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</si>
  <si>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</si>
  <si>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</si>
  <si>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</si>
  <si>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</si>
  <si>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-1681111123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</si>
  <si>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</si>
  <si>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3</t>
  </si>
  <si>
    <t>113107132</t>
  </si>
  <si>
    <t>Odstranění podkladů nebo krytů ručně s přemístěním hmot na skládku na vzdálenost do 3 m nebo s naložením na dopravní prostředek z betonu prostého, o tl. vrstvy přes 150 do 300 mm</t>
  </si>
  <si>
    <t>1481230014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</si>
  <si>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</si>
  <si>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</si>
  <si>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</si>
  <si>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</si>
  <si>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-1214038877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</si>
  <si>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</si>
  <si>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5</t>
  </si>
  <si>
    <t>113203111</t>
  </si>
  <si>
    <t>Vytrhání obrub s vybouráním lože, s přemístěním hmot na skládku na vzdálenost do 3 m nebo s naložením na dopravní prostředek z dlažebních kostek</t>
  </si>
  <si>
    <t>1578022744</t>
  </si>
  <si>
    <t>P</t>
  </si>
  <si>
    <t>Poznámka k položce:_x000d_
přídlažba</t>
  </si>
  <si>
    <t>6</t>
  </si>
  <si>
    <t>113205112</t>
  </si>
  <si>
    <t>Vytrhání svodnic s vybouráním lože, s přemístěním hmot na skládku na vzdálenost do 3 m nebo s naložením na dopravní prostředek ocelových kotvených do betonu</t>
  </si>
  <si>
    <t>-1196782941</t>
  </si>
  <si>
    <t>7</t>
  </si>
  <si>
    <t>122252114</t>
  </si>
  <si>
    <t>Vykopávky v zemnících na suchu pro silnice a dálnice strojně zapažené i nezapažené v hornině třídy těžitelnosti I přes 100 do 500 m3</t>
  </si>
  <si>
    <t>m3</t>
  </si>
  <si>
    <t>-1350213699</t>
  </si>
  <si>
    <t xml:space="preserve">Poznámka k souboru cen:_x000d_
1. Ceny lze použít i pro skrývky._x000d_
2. V cenách jsou započteny i náklady na přehození výkopku na vzdálenost do 3 m nebo naložení na dopravní prostředek._x000d_
</t>
  </si>
  <si>
    <t>VV</t>
  </si>
  <si>
    <t>komunikace kostky</t>
  </si>
  <si>
    <t>405*0,37</t>
  </si>
  <si>
    <t>komunikace recyklát</t>
  </si>
  <si>
    <t>290*0,35</t>
  </si>
  <si>
    <t>chodníky</t>
  </si>
  <si>
    <t>5*0,32</t>
  </si>
  <si>
    <t>přípojka</t>
  </si>
  <si>
    <t>8,85</t>
  </si>
  <si>
    <t>Součet</t>
  </si>
  <si>
    <t>8</t>
  </si>
  <si>
    <t>132212111</t>
  </si>
  <si>
    <t>Hloubení rýh šířky do 800 mm ručně zapažených i nezapažených, s urovnáním dna do předepsaného profilu a spádu v hornině třídy těžitelnosti I skupiny 3 soudržných</t>
  </si>
  <si>
    <t>2034313552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</si>
  <si>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</si>
  <si>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1,75+0,8+6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</si>
  <si>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</si>
  <si>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</si>
  <si>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</si>
  <si>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127867266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</si>
  <si>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</si>
  <si>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</si>
  <si>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</si>
  <si>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</si>
  <si>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58421066</t>
  </si>
  <si>
    <t>Poznámka k položce:_x000d_
skládka do 20km</t>
  </si>
  <si>
    <t>261,8*10 'Přepočtené koeficientem množství</t>
  </si>
  <si>
    <t>11</t>
  </si>
  <si>
    <t>174111101</t>
  </si>
  <si>
    <t>Zásyp sypaninou z jakékoliv horniny ručně s uložením výkopku ve vrstvách se zhutněním jam, šachet, rýh nebo kolem objektů v těchto vykopávkách</t>
  </si>
  <si>
    <t>-403831570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</si>
  <si>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</si>
  <si>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1*0,8*6</t>
  </si>
  <si>
    <t>12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</si>
  <si>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</si>
  <si>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</si>
  <si>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-47930683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</si>
  <si>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</si>
  <si>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0,35*6</t>
  </si>
  <si>
    <t>13</t>
  </si>
  <si>
    <t>M</t>
  </si>
  <si>
    <t>58337344</t>
  </si>
  <si>
    <t>štěrkopísek frakce 0/32</t>
  </si>
  <si>
    <t>t</t>
  </si>
  <si>
    <t>-658491672</t>
  </si>
  <si>
    <t>OBSYP</t>
  </si>
  <si>
    <t>ZÁSYP</t>
  </si>
  <si>
    <t>6,9*2 'Přepočtené koeficientem množství</t>
  </si>
  <si>
    <t>14</t>
  </si>
  <si>
    <t>180405111</t>
  </si>
  <si>
    <t>Založení trávníků ve vegetačních dlaždicích nebo prefabrikátech výsevem semene v rovině nebo na svahu do 1:5</t>
  </si>
  <si>
    <t>-1796953742</t>
  </si>
  <si>
    <t xml:space="preserve">Poznámka k souboru cen:_x000d_
1. Ceny lze použít pro založení trávníku ve všech typech vegetačních tvárnic._x000d_
2. V cenách jsou započteny i náklady pokosení, naložení a odvoz odpadu do 20 km se složením._x000d_
3. V cenách nejsou započteny náklady na:_x000d_
a) přípravu půdy,_x000d_
b) travní semeno a substrát, tyto náklady se oceňují ve specifikaci,_x000d_
c) vypletí a zalévání; tyto práce se oceňují cenami části C02 souborů cen 185 80-42 Vypletí a 185 80-43 Zalití rostlin vodou,_x000d_
d) konstrukci podloží a dodání zatravňovacích prefabrikátů,_x000d_
e) uložení odpadu na skládce._x000d_
</t>
  </si>
  <si>
    <t>300+100</t>
  </si>
  <si>
    <t>00572410</t>
  </si>
  <si>
    <t>osivo směs travní parková</t>
  </si>
  <si>
    <t>kg</t>
  </si>
  <si>
    <t>-1225327524</t>
  </si>
  <si>
    <t>400*0,015 'Přepočtené koeficientem množství</t>
  </si>
  <si>
    <t>16</t>
  </si>
  <si>
    <t>181351103</t>
  </si>
  <si>
    <t>Rozprostření a urovnání ornice v rovině nebo ve svahu sklonu do 1:5 strojně při souvislé ploše přes 100 do 500 m2, tl. vrstvy do 200 mm</t>
  </si>
  <si>
    <t>2004607801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</si>
  <si>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</si>
  <si>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krajnice</t>
  </si>
  <si>
    <t>100</t>
  </si>
  <si>
    <t>trávník</t>
  </si>
  <si>
    <t>300</t>
  </si>
  <si>
    <t>17</t>
  </si>
  <si>
    <t>10364101</t>
  </si>
  <si>
    <t xml:space="preserve">zemina pro terénní úpravy -  ornice</t>
  </si>
  <si>
    <t>-645562900</t>
  </si>
  <si>
    <t>400*0,1</t>
  </si>
  <si>
    <t>40*1,8 'Přepočtené koeficientem množství</t>
  </si>
  <si>
    <t>18</t>
  </si>
  <si>
    <t>181951111</t>
  </si>
  <si>
    <t>Úprava pláně vyrovnáním výškových rozdílů strojně v hornině třídy těžitelnosti I, skupiny 1 až 3 bez zhutnění</t>
  </si>
  <si>
    <t>794973199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</si>
  <si>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</si>
  <si>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19</t>
  </si>
  <si>
    <t>181951112</t>
  </si>
  <si>
    <t>Úprava pláně vyrovnáním výškových rozdílů strojně v hornině třídy těžitelnosti I, skupiny 1 až 3 se zhutněním</t>
  </si>
  <si>
    <t>-1889158591</t>
  </si>
  <si>
    <t>405+5</t>
  </si>
  <si>
    <t>asf. recyklát</t>
  </si>
  <si>
    <t>290</t>
  </si>
  <si>
    <t>popelnice</t>
  </si>
  <si>
    <t>krajnice zatravněná</t>
  </si>
  <si>
    <t>20</t>
  </si>
  <si>
    <t>999100100</t>
  </si>
  <si>
    <t>Sanace - Výměna nevhodné podložní zeminy (odkop zeminy, odvoz, skládkovné, dovoz vhodného materiálu vč. nákupu, pokládka se zhutněním)</t>
  </si>
  <si>
    <t>936351966</t>
  </si>
  <si>
    <t xml:space="preserve">Poznámka k položce:_x000d_
výměna počítána v 50%  povrchu tl. 300mm</t>
  </si>
  <si>
    <t>(405+5+290)*0,3</t>
  </si>
  <si>
    <t>Zakládání</t>
  </si>
  <si>
    <t>213141112</t>
  </si>
  <si>
    <t>Zřízení vrstvy z geotextilie filtrační, separační, odvodňovací, ochranné, výztužné nebo protierozní v rovině nebo ve sklonu do 1:5, šířky přes 3 do 6 m</t>
  </si>
  <si>
    <t>552309249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</si>
  <si>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</si>
  <si>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405+5+290</t>
  </si>
  <si>
    <t>700*0,3 'Přepočtené koeficientem množství</t>
  </si>
  <si>
    <t>22</t>
  </si>
  <si>
    <t>69311068</t>
  </si>
  <si>
    <t>geotextilie netkaná separační, ochranná, filtrační, drenážní PP 300g/m2</t>
  </si>
  <si>
    <t>-1788858600</t>
  </si>
  <si>
    <t>Vodorovné konstrukce</t>
  </si>
  <si>
    <t>23</t>
  </si>
  <si>
    <t>451572111</t>
  </si>
  <si>
    <t>Lože pod potrubí, stoky a drobné objekty v otevřeném výkopu z kameniva drobného těženého 0 až 4 mm</t>
  </si>
  <si>
    <t>1640610524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</si>
  <si>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</si>
  <si>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0,1*0,8*6</t>
  </si>
  <si>
    <t>Komunikace pozemní</t>
  </si>
  <si>
    <t>24</t>
  </si>
  <si>
    <t>564851113</t>
  </si>
  <si>
    <t>Podklad ze štěrkodrti ŠD s rozprostřením a zhutněním, po zhutnění tl. 170 mm</t>
  </si>
  <si>
    <t>-1523173664</t>
  </si>
  <si>
    <t>POPELNICE</t>
  </si>
  <si>
    <t>25</t>
  </si>
  <si>
    <t>564861111</t>
  </si>
  <si>
    <t>Podklad ze štěrkodrti ŠD s rozprostřením a zhutněním, po zhutnění tl. 200 mm</t>
  </si>
  <si>
    <t>-1538998269</t>
  </si>
  <si>
    <t>26</t>
  </si>
  <si>
    <t>564871111</t>
  </si>
  <si>
    <t>Podklad ze štěrkodrti ŠD s rozprostřením a zhutněním, po zhutnění tl. 250 mm</t>
  </si>
  <si>
    <t>1838519022</t>
  </si>
  <si>
    <t>KOSTKY</t>
  </si>
  <si>
    <t>405</t>
  </si>
  <si>
    <t>ASF. RECYKLÁT</t>
  </si>
  <si>
    <t>SILNICE-PŘÍPOJKA</t>
  </si>
  <si>
    <t>27</t>
  </si>
  <si>
    <t>564931512</t>
  </si>
  <si>
    <t>Podklad nebo podsyp z R-materiálu s rozprostřením a zhutněním, po zhutnění tl. 100 mm</t>
  </si>
  <si>
    <t>2043639920</t>
  </si>
  <si>
    <t>28</t>
  </si>
  <si>
    <t>565155101</t>
  </si>
  <si>
    <t>Asfaltový beton vrstva podkladní ACP 16 (obalované kamenivo střednězrnné - OKS) s rozprostřením a zhutněním v pruhu šířky do 1,5 m, po zhutnění tl. 70 mm</t>
  </si>
  <si>
    <t>-2009734804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</si>
  <si>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</si>
  <si>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29</t>
  </si>
  <si>
    <t>567122114</t>
  </si>
  <si>
    <t>Podklad ze směsi stmelené cementem SC bez dilatačních spár, s rozprostřením a zhutněním SC C 8/10 (KSC I), po zhutnění tl. 150 mm</t>
  </si>
  <si>
    <t>919925305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</si>
  <si>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</si>
  <si>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30</t>
  </si>
  <si>
    <t>573111112</t>
  </si>
  <si>
    <t>Postřik infiltrační PI z asfaltu silničního s posypem kamenivem, v množství 1,00 kg/m2</t>
  </si>
  <si>
    <t>-897289579</t>
  </si>
  <si>
    <t>31</t>
  </si>
  <si>
    <t>577144111</t>
  </si>
  <si>
    <t>Asfaltový beton vrstva obrusná ACO 11 (ABS) s rozprostřením a se zhutněním z nemodifikovaného asfaltu v pruhu šířky do 3 m tř. I, po zhutnění tl. 50 mm</t>
  </si>
  <si>
    <t>-1236931924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</si>
  <si>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</si>
  <si>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32</t>
  </si>
  <si>
    <t>581131316</t>
  </si>
  <si>
    <t>Kryt cementobetonový silničních komunikací skupiny CB III tl. 200 mm</t>
  </si>
  <si>
    <t>-616085863</t>
  </si>
  <si>
    <t xml:space="preserve">Poznámka k souboru cen:_x000d_
1. Ceny jsou určeny i pro vyztužený cementobetonový kryt silničních komunikací._x000d_
2. Ceny nelze použít pro cementobetonové kryty:_x000d_
a) komunikací pro pěší, které se oceňují cenami souboru cen 581 11-41 Kryt z prostého betonu komunikací pro pěší,_x000d_
b) letištních ploch, které se oceňují cenami souboru cen 581 1 . -61 Kryt cementobetonový letištních ploch skupiny L._x000d_
3. V cenách jsou započteny i náklady na:_x000d_
a) ošetření povrchu krytu vodou,_x000d_
b) postřik proti odpařování vody._x000d_
4. V cenách nejsou započteny náklady na:_x000d_
a) výztuž cementobetonových krytů vyztužených, která se oceňuje cenou 919 71-6111 Ocelová výztuž cementobetonového krytu,_x000d_
b) živičné postřiky, nátěry nebo mezivrstvy, které se oceňují cenami souborů cen stavebního dílu 57 Kryty pozemních komunikací,_x000d_
c) vložky z lepenky, které se oceňují cenami souboru cen 919 7. -51 Vložka pod litý asfalt,_x000d_
d) dilatační spáry vkládané, které se oceňují cenami souboru cen 911 12-41 Dilatační spáry vkládané,_x000d_
e) dilatační spáry řezané, které se oceňují cenami souboru cen 911 11-1 Řezání dilatačních spár a 911 12-. Těsnění dilatačních spár v cementobetonovém krytu,_x000d_
f) postřiky povrchu ochrannou emulzí, které se oceňují cenou 919 74-8111 Provedení postřiku povrchu cementobetonového krytu nebo podkladu ochrannou emulzí,_x000d_
g) kotvy a kluzné trny spár, které se oceňují cenami souboru cen 911 13-4. Vyztužení dilatačních spár v cementobetonovém krytu._x000d_
</t>
  </si>
  <si>
    <t>33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</si>
  <si>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</si>
  <si>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</si>
  <si>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-768209511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</si>
  <si>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</si>
  <si>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405+5-7</t>
  </si>
  <si>
    <t>34</t>
  </si>
  <si>
    <t>58381007</t>
  </si>
  <si>
    <t>kostka dlažební žula drobná 8/10</t>
  </si>
  <si>
    <t>2048470909</t>
  </si>
  <si>
    <t xml:space="preserve">komunikace + chodníky </t>
  </si>
  <si>
    <t>410</t>
  </si>
  <si>
    <t xml:space="preserve">obruba kolem chodníků </t>
  </si>
  <si>
    <t>6,5</t>
  </si>
  <si>
    <t>416,5*1,01 'Přepočtené koeficientem množství</t>
  </si>
  <si>
    <t>35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</si>
  <si>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</si>
  <si>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</si>
  <si>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-1202405740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</si>
  <si>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</si>
  <si>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Poznámka k položce:_x000d_
dlažba použita z vybourané během stavby</t>
  </si>
  <si>
    <t>36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</si>
  <si>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</si>
  <si>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</si>
  <si>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-1014086597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</si>
  <si>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</si>
  <si>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37</t>
  </si>
  <si>
    <t>58381159</t>
  </si>
  <si>
    <t>deska dlažební tryskaná žula 400x400mm tl 80mm</t>
  </si>
  <si>
    <t>142717935</t>
  </si>
  <si>
    <t>38</t>
  </si>
  <si>
    <t>597661112</t>
  </si>
  <si>
    <t>Rigol dlážděný do lože z betonu prostého tl. 100 mm, s vyplněním a zatřením spár cementovou maltou z dlažebních kostek velkých</t>
  </si>
  <si>
    <t>1139714490</t>
  </si>
  <si>
    <t xml:space="preserve">Poznámka k souboru cen:_x000d_
1. Ceny nelze použít pro dlažby příkopů, které se oceňují cenami souboru cen 594 . . - . . souboru cen 594 . . - . . Dlažba nebo přídlažba._x000d_
2. V cenách nejsou započteny náklady na popř. nutné zemní práce, které se oceňují cenami části A 01 katalogu 800-1 Zemní práce._x000d_
3. Množství měrných jednotek se určuje v m2 rozvinuté plochy rigolu._x000d_
</t>
  </si>
  <si>
    <t>Trubní vedení</t>
  </si>
  <si>
    <t>39</t>
  </si>
  <si>
    <t>837375121</t>
  </si>
  <si>
    <t>Výsek a montáž kameninové odbočné tvarovky na kameninovém potrubí DN 300</t>
  </si>
  <si>
    <t>kus</t>
  </si>
  <si>
    <t>1779418422</t>
  </si>
  <si>
    <t xml:space="preserve">Poznámka k souboru cen:_x000d_
1. Ceny jsou určeny pro dodatečné osazení odbočné tvarovky na dosavadním potrubí._x000d_
2. V cenách jsou započteny i náklady na odsekání betonu a nové obetonování betonem tř. C 12/15._x000d_
3. V cenách nejsou započteny náklady na dodání kameninové trouby a kameninové tvarovky; tyto náklady se oceňují ve specifikaci. Ztratné lze u trub dohodnout ve výši 1,5 %._x000d_
</t>
  </si>
  <si>
    <t>Poznámka k položce:_x000d_
OSBOČK BUDE Z PVC DN 150 SN 8</t>
  </si>
  <si>
    <t>40</t>
  </si>
  <si>
    <t>871310310</t>
  </si>
  <si>
    <t>Montáž kanalizačního potrubí z plastů z polypropylenu PP hladkého plnostěnného SN 10 DN 150</t>
  </si>
  <si>
    <t>-476912967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</si>
  <si>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</si>
  <si>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41</t>
  </si>
  <si>
    <t>28617011</t>
  </si>
  <si>
    <t>trubka kanalizační PP plnostěnná třívrstvá DN 150x3000mm SN10</t>
  </si>
  <si>
    <t>699984771</t>
  </si>
  <si>
    <t>1*1,015 'Přepočtené koeficientem množství</t>
  </si>
  <si>
    <t>42</t>
  </si>
  <si>
    <t>28617003</t>
  </si>
  <si>
    <t>trubka kanalizační PP plnostěnná třívrstvá DN 150x1000mm SN10</t>
  </si>
  <si>
    <t>-414012660</t>
  </si>
  <si>
    <t>3*1,015 'Přepočtené koeficientem množství</t>
  </si>
  <si>
    <t>43</t>
  </si>
  <si>
    <t>877315211</t>
  </si>
  <si>
    <t>Montáž tvarovek na kanalizačním potrubí z trub z plastu z tvrdého PVC nebo z polypropylenu v otevřeném výkopu jednoosých DN 160</t>
  </si>
  <si>
    <t>1315795670</t>
  </si>
  <si>
    <t xml:space="preserve">Poznámka k souboru cen:_x000d_
1. V cenách nejsou započteny náklady na dodání tvarovek. Tvarovky se oceňují ve ve specifikaci._x000d_
</t>
  </si>
  <si>
    <t>44</t>
  </si>
  <si>
    <t>28611361</t>
  </si>
  <si>
    <t>koleno kanalizační PVC KG 160x45°</t>
  </si>
  <si>
    <t>1887705678</t>
  </si>
  <si>
    <t>45</t>
  </si>
  <si>
    <t>895941111</t>
  </si>
  <si>
    <t>Zřízení vpusti kanalizační uliční z betonových dílců typ UV-50 normální</t>
  </si>
  <si>
    <t>-901736012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</si>
  <si>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</si>
  <si>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46</t>
  </si>
  <si>
    <t>59223854</t>
  </si>
  <si>
    <t>skruž pro uliční vpusť s výtokovým otvorem PVC betonová 450x350x50mm - SE SIFONEM</t>
  </si>
  <si>
    <t>-913838939</t>
  </si>
  <si>
    <t>47</t>
  </si>
  <si>
    <t>59223858</t>
  </si>
  <si>
    <t>skruž pro uliční vpusť horní betonová 450x570x50mm</t>
  </si>
  <si>
    <t>556279715</t>
  </si>
  <si>
    <t>48</t>
  </si>
  <si>
    <t>59223864</t>
  </si>
  <si>
    <t>prstenec pro uliční vpusť vyrovnávací betonový 390x60x130mm</t>
  </si>
  <si>
    <t>230522322</t>
  </si>
  <si>
    <t>49</t>
  </si>
  <si>
    <t>59223852</t>
  </si>
  <si>
    <t>dno pro uliční vpusť s kalovou prohlubní betonové 450x300x50mm</t>
  </si>
  <si>
    <t>-1508830657</t>
  </si>
  <si>
    <t>50</t>
  </si>
  <si>
    <t>899204112</t>
  </si>
  <si>
    <t>Osazení mříží litinových včetně rámů a košů na bahno pro třídu zatížení D400, E600</t>
  </si>
  <si>
    <t>-709256359</t>
  </si>
  <si>
    <t xml:space="preserve">Poznámka k souboru cen:_x000d_
1. V cenách nejsou započteny náklady na dodání mříží, rámů a košů na bahno; tyto náklady se oceňují ve specifikaci._x000d_
</t>
  </si>
  <si>
    <t>51</t>
  </si>
  <si>
    <t>55242320</t>
  </si>
  <si>
    <t>mříž vtoková litinová plochá 500x500mm</t>
  </si>
  <si>
    <t>-1422702484</t>
  </si>
  <si>
    <t>52</t>
  </si>
  <si>
    <t>28661789</t>
  </si>
  <si>
    <t>koš kalový ocelový pro silniční vpusť 425mm vč. madla</t>
  </si>
  <si>
    <t>-246959783</t>
  </si>
  <si>
    <t>53</t>
  </si>
  <si>
    <t>899332111</t>
  </si>
  <si>
    <t>Výšková úprava uličního vstupu nebo vpusti do 200 mm snížením poklopu</t>
  </si>
  <si>
    <t>1947160506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</si>
  <si>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</si>
  <si>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54</t>
  </si>
  <si>
    <t>899431111</t>
  </si>
  <si>
    <t>Výšková úprava uličního vstupu nebo vpusti do 200 mm zvýšením krycího hrnce, šoupěte nebo hydrantu bez úpravy armatur</t>
  </si>
  <si>
    <t>-94031589</t>
  </si>
  <si>
    <t>Ostatní konstrukce a práce, bourání</t>
  </si>
  <si>
    <t>55</t>
  </si>
  <si>
    <t>912111112</t>
  </si>
  <si>
    <t>Osazení vybouraného kameného patníku v do 800 mm se zabetonovanou patkou</t>
  </si>
  <si>
    <t>1099851927</t>
  </si>
  <si>
    <t xml:space="preserve">Poznámka k souboru cen:_x000d_
1. V cenách jsou započteny i náklady na:_x000d_
a) montáž sloupku včetně upevňovacího materiálu,_x000d_
b) vykopání jamky a zabetonování u cen -1111, -1112,_x000d_
c) upevňovací patky včetně betonu a upevňovacího materiálu u ceny -1112._x000d_
2. V cenách nejsou započteny náklady na dodání zábrany, tyto se oceňují ve specifikaci._x000d_
</t>
  </si>
  <si>
    <t>56</t>
  </si>
  <si>
    <t>916111113</t>
  </si>
  <si>
    <t>Osazení silniční obruby z dlažebních kostek v jedné řadě s ložem tl. přes 50 do 100 mm, s vyplněním a zatřením spár cementovou maltou z velkých kostek s boční opěrou z betonu prostého tř. C 12/15, do lože z betonu prostého téže značky</t>
  </si>
  <si>
    <t>-973798527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</si>
  <si>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</si>
  <si>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přídlažba</t>
  </si>
  <si>
    <t>obruba kolem chodníku</t>
  </si>
  <si>
    <t>57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</si>
  <si>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</si>
  <si>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</si>
  <si>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1935764827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</si>
  <si>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</si>
  <si>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58</t>
  </si>
  <si>
    <t>59217017</t>
  </si>
  <si>
    <t>obrubník betonový chodníkový 1000x100x250mm</t>
  </si>
  <si>
    <t>1761064712</t>
  </si>
  <si>
    <t>59</t>
  </si>
  <si>
    <t>59217030</t>
  </si>
  <si>
    <t>obrubník betonový silniční přechodový 1000x150x150-250mm</t>
  </si>
  <si>
    <t>1005795016</t>
  </si>
  <si>
    <t>60</t>
  </si>
  <si>
    <t>59217029</t>
  </si>
  <si>
    <t>obrubník betonový silniční nájezdový 1000x150x150mm</t>
  </si>
  <si>
    <t>-1309022754</t>
  </si>
  <si>
    <t>61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</si>
  <si>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</si>
  <si>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</si>
  <si>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-613862343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</si>
  <si>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</si>
  <si>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obrubník 500/250/80 - kolem popelnic</t>
  </si>
  <si>
    <t xml:space="preserve">obrubník 500/200/50 </t>
  </si>
  <si>
    <t>62</t>
  </si>
  <si>
    <t>59217037</t>
  </si>
  <si>
    <t>obrubník betonový parkový přírodní 500x50x200mm</t>
  </si>
  <si>
    <t>-1910532003</t>
  </si>
  <si>
    <t>63</t>
  </si>
  <si>
    <t>59217036</t>
  </si>
  <si>
    <t>obrubník betonový parkový přírodní 500x80x250mm</t>
  </si>
  <si>
    <t>-976285778</t>
  </si>
  <si>
    <t>64</t>
  </si>
  <si>
    <t>916241213</t>
  </si>
  <si>
    <t>Osazení obrubníku kamenného se zřízením lože, s vyplněním a zatřením spár cementovou maltou stojatého s boční opěrou z betonu prostého, do lože z betonu prostého</t>
  </si>
  <si>
    <t>1227918849</t>
  </si>
  <si>
    <t xml:space="preserve">Poznámka k souboru cen:_x000d_
1. Ceny -1211, -1212 a -1213 lze použít i pro osazení krajníků z kamene._x000d_
2. V cenách chodníkových obrubníků ležatých i stojatých jsou započteny pro osazení:_x000d_
a) do lože z kameniva těženého i náklady na dodání hmot pro lože tl. 80 až 100 mm,_x000d_
b) do lože z betonu prostého i náklady na dodání hmot pro lože tl. 80 až 100 mm; v cenách -1113 a -1213 též náklady na zřízení boční opěry._x000d_
3. Část lože z betonu prostého přesahující tl. 100 mm se oceňuje cenou 916 99-1121 Lože pod obrubníky, krajníky nebo obruby z dlažebních kostek._x000d_
4. V cenách nejsou započteny náklady na dodání obrubníků nebo krajníků, tyto se oceňují ve specifikaci._x000d_
</t>
  </si>
  <si>
    <t>65</t>
  </si>
  <si>
    <t>58380203</t>
  </si>
  <si>
    <t>krajník kamenný žulový silniční 180x200x300-800mm</t>
  </si>
  <si>
    <t>-1346343745</t>
  </si>
  <si>
    <t>66</t>
  </si>
  <si>
    <t>919111114</t>
  </si>
  <si>
    <t>Řezání dilatačních spár v čerstvém cementobetonovém krytu příčných nebo podélných, šířky 4 mm, hloubky přes 90 do 100 mm</t>
  </si>
  <si>
    <t>1714097457</t>
  </si>
  <si>
    <t xml:space="preserve">Poznámka k souboru cen:_x000d_
1. V cenách jsou započteny i náklady na vyčištění spár po řezání._x000d_
</t>
  </si>
  <si>
    <t>67</t>
  </si>
  <si>
    <t>919111213</t>
  </si>
  <si>
    <t>Řezání dilatačních spár v čerstvém cementobetonovém krytu vytvoření komůrky pro těsnící zálivku šířky 10 mm, hloubky 25 mm</t>
  </si>
  <si>
    <t>761239224</t>
  </si>
  <si>
    <t>68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</si>
  <si>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</si>
  <si>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</si>
  <si>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-848535956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</si>
  <si>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</si>
  <si>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69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</si>
  <si>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</si>
  <si>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</si>
  <si>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1332681928</t>
  </si>
  <si>
    <t xml:space="preserve">Poznámka k souboru cen:_x000d_
1. V cenách jsou započteny i náklady na vyčištění spár, na impregnaci a zalití spár včetně dodání hmot._x000d_
</t>
  </si>
  <si>
    <t>70</t>
  </si>
  <si>
    <t>919735112</t>
  </si>
  <si>
    <t>Řezání stávajícího živičného krytu nebo podkladu hloubky přes 50 do 100 mm</t>
  </si>
  <si>
    <t>1255820129</t>
  </si>
  <si>
    <t xml:space="preserve">Poznámka k souboru cen:_x000d_
1. V cenách jsou započteny i náklady na spotřebu vody._x000d_
</t>
  </si>
  <si>
    <t>VÝŘEZ KOLEM VÝKOPU PŘÍPOJKU UV</t>
  </si>
  <si>
    <t>71</t>
  </si>
  <si>
    <t>966006251</t>
  </si>
  <si>
    <t>Odstranění zabetonovaného kamenného patníku s odklizením materiálu na vzdálenost do 20 m nebo s naložením na dopravní prostředek zabetonovaného</t>
  </si>
  <si>
    <t>228179608</t>
  </si>
  <si>
    <t xml:space="preserve">Poznámka k souboru cen:_x000d_
1. V ceně nejsou započteny náklady na zásyp jam po sloupku._x000d_
2. Přemístění demontované parkovací zábrany na vzdálenost přes 20 m se oceňuje cenami souborů cen 997 22-41 Vodorovné přemístění vybouraných hmot._x000d_
</t>
  </si>
  <si>
    <t>72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</si>
  <si>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</si>
  <si>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</si>
  <si>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-1670123891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</si>
  <si>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</si>
  <si>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997</t>
  </si>
  <si>
    <t>Přesun sutě</t>
  </si>
  <si>
    <t>73</t>
  </si>
  <si>
    <t>997013861</t>
  </si>
  <si>
    <t>Poplatek za uložení stavebního odpadu na recyklační skládce (skládkovné) z prostého betonu zatříděného do Katalogu odpadů pod kódem 17 01 01</t>
  </si>
  <si>
    <t>-703622043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</si>
  <si>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</si>
  <si>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obrubníky</t>
  </si>
  <si>
    <t>2,46</t>
  </si>
  <si>
    <t>74</t>
  </si>
  <si>
    <t>997013871</t>
  </si>
  <si>
    <t>Poplatek za uložení stavebního odpadu na recyklační skládce (skládkovné) směsného stavebního a demoličního zatříděného do Katalogu odpadů pod kódem 17 09 04</t>
  </si>
  <si>
    <t>-1630502304</t>
  </si>
  <si>
    <t>beton kolem poklopu</t>
  </si>
  <si>
    <t>1,25</t>
  </si>
  <si>
    <t>75</t>
  </si>
  <si>
    <t>997013875</t>
  </si>
  <si>
    <t>Poplatek za uložení stavebního odpadu na recyklační skládce (skládkovné) asfaltového bez obsahu dehtu zatříděného do Katalogu odpadů pod kódem 17 03 02</t>
  </si>
  <si>
    <t>606920947</t>
  </si>
  <si>
    <t>76</t>
  </si>
  <si>
    <t>997221571</t>
  </si>
  <si>
    <t>Vodorovná doprava vybouraných hmot bez naložení, ale se složením a s hrubým urovnáním na vzdálenost do 1 km</t>
  </si>
  <si>
    <t>-1047931371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</si>
  <si>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</si>
  <si>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asfalt</t>
  </si>
  <si>
    <t>1,1</t>
  </si>
  <si>
    <t xml:space="preserve">beton </t>
  </si>
  <si>
    <t>ocel</t>
  </si>
  <si>
    <t>2,4</t>
  </si>
  <si>
    <t>dlažab beton - obec</t>
  </si>
  <si>
    <t>16,12</t>
  </si>
  <si>
    <t>77</t>
  </si>
  <si>
    <t>997221579</t>
  </si>
  <si>
    <t>Vodorovná doprava vybouraných hmot bez naložení, ale se složením a s hrubým urovnáním na vzdálenost Příplatek k ceně za každý další i započatý 1 km přes 1 km</t>
  </si>
  <si>
    <t>1746869692</t>
  </si>
  <si>
    <t>23,33*19 'Přepočtené koeficientem množství</t>
  </si>
  <si>
    <t>78</t>
  </si>
  <si>
    <t>997221579.1</t>
  </si>
  <si>
    <t>1220968497</t>
  </si>
  <si>
    <t>Poznámka k položce:_x000d_
skládka obec - sběrný dvůr</t>
  </si>
  <si>
    <t>16,12*2 'Přepočtené koeficientem množství</t>
  </si>
  <si>
    <t>79</t>
  </si>
  <si>
    <t>997221655</t>
  </si>
  <si>
    <t>Poplatek za uložení stavebního odpadu na skládce (skládkovné) zeminy a kamení zatříděného do Katalogu odpadů pod kódem 17 05 04</t>
  </si>
  <si>
    <t>1783834253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</si>
  <si>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</si>
  <si>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252,95*1,8 'Přepočtené koeficientem množství</t>
  </si>
  <si>
    <t>VRN</t>
  </si>
  <si>
    <t>Vedlejší rozpočtové náklady</t>
  </si>
  <si>
    <t>VRN1</t>
  </si>
  <si>
    <t>Průzkumné, geodetické a projektové práce</t>
  </si>
  <si>
    <t>80</t>
  </si>
  <si>
    <t>012103000</t>
  </si>
  <si>
    <t>Geodetické práce před výstavbou-vytyčení</t>
  </si>
  <si>
    <t>ks</t>
  </si>
  <si>
    <t>1024</t>
  </si>
  <si>
    <t>-897587846</t>
  </si>
  <si>
    <t>81</t>
  </si>
  <si>
    <t>013254000</t>
  </si>
  <si>
    <t>Dokumentace skutečného provedení stavby</t>
  </si>
  <si>
    <t>-743576709</t>
  </si>
  <si>
    <t>VRN3</t>
  </si>
  <si>
    <t>Zařízení staveniště</t>
  </si>
  <si>
    <t>82</t>
  </si>
  <si>
    <t>034303000</t>
  </si>
  <si>
    <t>Dopravní značení na staveništi</t>
  </si>
  <si>
    <t>-1957009980</t>
  </si>
  <si>
    <t>DIO - 1.etapa</t>
  </si>
  <si>
    <t>DIO - 2.etapa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</si>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</sst>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0153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 – oprava komunikace ke hřbitovu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26. 3. 2020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24.7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'0153 - Dýšina – oprava ko...'!J28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'0153 - Dýšina – oprava ko...'!P84</f>
        <v>0</v>
      </c>
      <c r="AV55" s="120">
        <f>'0153 - Dýšina – oprava ko...'!J31</f>
        <v>0</v>
      </c>
      <c r="AW55" s="120">
        <f>'0153 - Dýšina – oprava ko...'!J32</f>
        <v>0</v>
      </c>
      <c r="AX55" s="120">
        <f>'0153 - Dýšina – oprava ko...'!J33</f>
        <v>0</v>
      </c>
      <c r="AY55" s="120">
        <f>'0153 - Dýšina – oprava ko...'!J34</f>
        <v>0</v>
      </c>
      <c r="AZ55" s="120">
        <f>'0153 - Dýšina – oprava ko...'!F31</f>
        <v>0</v>
      </c>
      <c r="BA55" s="120">
        <f>'0153 - Dýšina – oprava ko...'!F32</f>
        <v>0</v>
      </c>
      <c r="BB55" s="120">
        <f>'0153 - Dýšina – oprava ko...'!F33</f>
        <v>0</v>
      </c>
      <c r="BC55" s="120">
        <f>'0153 - Dýšina – oprava ko...'!F34</f>
        <v>0</v>
      </c>
      <c r="BD55" s="122">
        <f>'0153 - Dýšina – oprava ko...'!F35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X2riLVJlh0+6cOwOE3iGJO4IJ7+1tfi4UQTTAoXFEWERnCkhXa/FSxI6jMR5QYaNPTzvBF+l0/WAh42buU3eew==" hashValue="tq9w20ycu9fhsRyHIHaiSimYWYfowyX3a4JyXrjfIepSrvs+QpKh7m46SYcYshvH/DIXVxNBBcLOh8GzxXmHi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53 - Dýšina – oprava 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76</v>
      </c>
    </row>
    <row r="4" s="1" customFormat="1" ht="24.96" customHeight="1">
      <c r="B4" s="21"/>
      <c r="D4" s="128" t="s">
        <v>77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26. 3. 2020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tr">
        <f>IF('Rekapitulace stavby'!AN10="","",'Rekapitulace stavby'!AN10)</f>
        <v/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tr">
        <f>IF('Rekapitulace stavby'!E11="","",'Rekapitulace stavby'!E11)</f>
        <v xml:space="preserve"> </v>
      </c>
      <c r="F13" s="39"/>
      <c r="G13" s="39"/>
      <c r="H13" s="39"/>
      <c r="I13" s="135" t="s">
        <v>27</v>
      </c>
      <c r="J13" s="134" t="str">
        <f>IF('Rekapitulace stavby'!AN11="","",'Rekapitulace stavby'!AN11)</f>
        <v/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28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27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30</v>
      </c>
      <c r="E18" s="39"/>
      <c r="F18" s="39"/>
      <c r="G18" s="39"/>
      <c r="H18" s="39"/>
      <c r="I18" s="135" t="s">
        <v>26</v>
      </c>
      <c r="J18" s="134" t="str">
        <f>IF('Rekapitulace stavby'!AN16="","",'Rekapitulace stavby'!AN16)</f>
        <v/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stavby'!E17="","",'Rekapitulace stavby'!E17)</f>
        <v xml:space="preserve"> </v>
      </c>
      <c r="F19" s="39"/>
      <c r="G19" s="39"/>
      <c r="H19" s="39"/>
      <c r="I19" s="135" t="s">
        <v>27</v>
      </c>
      <c r="J19" s="134" t="str">
        <f>IF('Rekapitulace stavby'!AN17="","",'Rekapitulace stavby'!AN17)</f>
        <v/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32</v>
      </c>
      <c r="E21" s="39"/>
      <c r="F21" s="39"/>
      <c r="G21" s="39"/>
      <c r="H21" s="39"/>
      <c r="I21" s="135" t="s">
        <v>26</v>
      </c>
      <c r="J21" s="134" t="str">
        <f>IF('Rekapitulace stavby'!AN19="","",'Rekapitulace stavby'!AN19)</f>
        <v/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tr">
        <f>IF('Rekapitulace stavby'!E20="","",'Rekapitulace stavby'!E20)</f>
        <v xml:space="preserve"> </v>
      </c>
      <c r="F22" s="39"/>
      <c r="G22" s="39"/>
      <c r="H22" s="39"/>
      <c r="I22" s="135" t="s">
        <v>27</v>
      </c>
      <c r="J22" s="134" t="str">
        <f>IF('Rekapitulace stavby'!AN20="","",'Rekapitulace stavby'!AN20)</f>
        <v/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33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7"/>
      <c r="B25" s="138"/>
      <c r="C25" s="137"/>
      <c r="D25" s="137"/>
      <c r="E25" s="139" t="s">
        <v>34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35</v>
      </c>
      <c r="E28" s="39"/>
      <c r="F28" s="39"/>
      <c r="G28" s="39"/>
      <c r="H28" s="39"/>
      <c r="I28" s="131"/>
      <c r="J28" s="145">
        <f>ROUND(J84,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37</v>
      </c>
      <c r="G30" s="39"/>
      <c r="H30" s="39"/>
      <c r="I30" s="147" t="s">
        <v>36</v>
      </c>
      <c r="J30" s="146" t="s">
        <v>38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39</v>
      </c>
      <c r="E31" s="130" t="s">
        <v>40</v>
      </c>
      <c r="F31" s="149">
        <f>ROUND((SUM(BE84:BE344)),  2)</f>
        <v>0</v>
      </c>
      <c r="G31" s="39"/>
      <c r="H31" s="39"/>
      <c r="I31" s="150">
        <v>0.20999999999999999</v>
      </c>
      <c r="J31" s="149">
        <f>ROUND(((SUM(BE84:BE344))*I31),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41</v>
      </c>
      <c r="F32" s="149">
        <f>ROUND((SUM(BF84:BF344)),  2)</f>
        <v>0</v>
      </c>
      <c r="G32" s="39"/>
      <c r="H32" s="39"/>
      <c r="I32" s="150">
        <v>0.14999999999999999</v>
      </c>
      <c r="J32" s="149">
        <f>ROUND(((SUM(BF84:BF344))*I32),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42</v>
      </c>
      <c r="F33" s="149">
        <f>ROUND((SUM(BG84:BG344)),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43</v>
      </c>
      <c r="F34" s="149">
        <f>ROUND((SUM(BH84:BH344)),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44</v>
      </c>
      <c r="F35" s="149">
        <f>ROUND((SUM(BI84:BI344)),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45</v>
      </c>
      <c r="E37" s="153"/>
      <c r="F37" s="153"/>
      <c r="G37" s="154" t="s">
        <v>46</v>
      </c>
      <c r="H37" s="155" t="s">
        <v>47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Dýšina – oprava komunikace ke hřbitovu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135" t="s">
        <v>23</v>
      </c>
      <c r="J48" s="73" t="str">
        <f>IF(J10="","",J10)</f>
        <v>26. 3. 2020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135" t="s">
        <v>30</v>
      </c>
      <c r="J50" s="37" t="str">
        <f>E19</f>
        <v xml:space="preserve"> 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135" t="s">
        <v>32</v>
      </c>
      <c r="J51" s="37" t="str">
        <f>E22</f>
        <v xml:space="preserve"> 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79</v>
      </c>
      <c r="D53" s="166"/>
      <c r="E53" s="166"/>
      <c r="F53" s="166"/>
      <c r="G53" s="166"/>
      <c r="H53" s="166"/>
      <c r="I53" s="167"/>
      <c r="J53" s="168" t="s">
        <v>80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67</v>
      </c>
      <c r="D55" s="41"/>
      <c r="E55" s="41"/>
      <c r="F55" s="41"/>
      <c r="G55" s="41"/>
      <c r="H55" s="41"/>
      <c r="I55" s="131"/>
      <c r="J55" s="103">
        <f>J84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70"/>
      <c r="C56" s="171"/>
      <c r="D56" s="172" t="s">
        <v>82</v>
      </c>
      <c r="E56" s="173"/>
      <c r="F56" s="173"/>
      <c r="G56" s="173"/>
      <c r="H56" s="173"/>
      <c r="I56" s="174"/>
      <c r="J56" s="175">
        <f>J85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7"/>
      <c r="C57" s="178"/>
      <c r="D57" s="179" t="s">
        <v>83</v>
      </c>
      <c r="E57" s="180"/>
      <c r="F57" s="180"/>
      <c r="G57" s="180"/>
      <c r="H57" s="180"/>
      <c r="I57" s="181"/>
      <c r="J57" s="182">
        <f>J86</f>
        <v>0</v>
      </c>
      <c r="K57" s="178"/>
      <c r="L57" s="18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7"/>
      <c r="C58" s="178"/>
      <c r="D58" s="179" t="s">
        <v>84</v>
      </c>
      <c r="E58" s="180"/>
      <c r="F58" s="180"/>
      <c r="G58" s="180"/>
      <c r="H58" s="180"/>
      <c r="I58" s="181"/>
      <c r="J58" s="182">
        <f>J163</f>
        <v>0</v>
      </c>
      <c r="K58" s="178"/>
      <c r="L58" s="18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7"/>
      <c r="C59" s="178"/>
      <c r="D59" s="179" t="s">
        <v>85</v>
      </c>
      <c r="E59" s="180"/>
      <c r="F59" s="180"/>
      <c r="G59" s="180"/>
      <c r="H59" s="180"/>
      <c r="I59" s="181"/>
      <c r="J59" s="182">
        <f>J170</f>
        <v>0</v>
      </c>
      <c r="K59" s="178"/>
      <c r="L59" s="18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7"/>
      <c r="C60" s="178"/>
      <c r="D60" s="179" t="s">
        <v>86</v>
      </c>
      <c r="E60" s="180"/>
      <c r="F60" s="180"/>
      <c r="G60" s="180"/>
      <c r="H60" s="180"/>
      <c r="I60" s="181"/>
      <c r="J60" s="182">
        <f>J174</f>
        <v>0</v>
      </c>
      <c r="K60" s="178"/>
      <c r="L60" s="18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J215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88</v>
      </c>
      <c r="E62" s="180"/>
      <c r="F62" s="180"/>
      <c r="G62" s="180"/>
      <c r="H62" s="180"/>
      <c r="I62" s="181"/>
      <c r="J62" s="182">
        <f>J242</f>
        <v>0</v>
      </c>
      <c r="K62" s="178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89</v>
      </c>
      <c r="E63" s="180"/>
      <c r="F63" s="180"/>
      <c r="G63" s="180"/>
      <c r="H63" s="180"/>
      <c r="I63" s="181"/>
      <c r="J63" s="182">
        <f>J285</f>
        <v>0</v>
      </c>
      <c r="K63" s="178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0"/>
      <c r="C64" s="171"/>
      <c r="D64" s="172" t="s">
        <v>90</v>
      </c>
      <c r="E64" s="173"/>
      <c r="F64" s="173"/>
      <c r="G64" s="173"/>
      <c r="H64" s="173"/>
      <c r="I64" s="174"/>
      <c r="J64" s="175">
        <f>J334</f>
        <v>0</v>
      </c>
      <c r="K64" s="171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7"/>
      <c r="C65" s="178"/>
      <c r="D65" s="179" t="s">
        <v>91</v>
      </c>
      <c r="E65" s="180"/>
      <c r="F65" s="180"/>
      <c r="G65" s="180"/>
      <c r="H65" s="180"/>
      <c r="I65" s="181"/>
      <c r="J65" s="182">
        <f>J335</f>
        <v>0</v>
      </c>
      <c r="K65" s="178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92</v>
      </c>
      <c r="E66" s="180"/>
      <c r="F66" s="180"/>
      <c r="G66" s="180"/>
      <c r="H66" s="180"/>
      <c r="I66" s="181"/>
      <c r="J66" s="182">
        <f>J338</f>
        <v>0</v>
      </c>
      <c r="K66" s="178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131"/>
      <c r="J67" s="41"/>
      <c r="K67" s="41"/>
      <c r="L67" s="132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161"/>
      <c r="J68" s="61"/>
      <c r="K68" s="61"/>
      <c r="L68" s="132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164"/>
      <c r="J72" s="63"/>
      <c r="K72" s="63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93</v>
      </c>
      <c r="D73" s="41"/>
      <c r="E73" s="41"/>
      <c r="F73" s="41"/>
      <c r="G73" s="41"/>
      <c r="H73" s="41"/>
      <c r="I73" s="131"/>
      <c r="J73" s="41"/>
      <c r="K73" s="4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1"/>
      <c r="J74" s="41"/>
      <c r="K74" s="41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131"/>
      <c r="J75" s="41"/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E7</f>
        <v>Dýšina – oprava komunikace ke hřbitovu</v>
      </c>
      <c r="F76" s="41"/>
      <c r="G76" s="41"/>
      <c r="H76" s="41"/>
      <c r="I76" s="13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F10</f>
        <v xml:space="preserve"> </v>
      </c>
      <c r="G78" s="41"/>
      <c r="H78" s="41"/>
      <c r="I78" s="135" t="s">
        <v>23</v>
      </c>
      <c r="J78" s="73" t="str">
        <f>IF(J10="","",J10)</f>
        <v>26. 3. 2020</v>
      </c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E13</f>
        <v xml:space="preserve"> </v>
      </c>
      <c r="G80" s="41"/>
      <c r="H80" s="41"/>
      <c r="I80" s="135" t="s">
        <v>30</v>
      </c>
      <c r="J80" s="37" t="str">
        <f>E19</f>
        <v xml:space="preserve"> </v>
      </c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IF(E16="","",E16)</f>
        <v>Vyplň údaj</v>
      </c>
      <c r="G81" s="41"/>
      <c r="H81" s="41"/>
      <c r="I81" s="135" t="s">
        <v>32</v>
      </c>
      <c r="J81" s="37" t="str">
        <f>E22</f>
        <v xml:space="preserve"> </v>
      </c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13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4"/>
      <c r="B83" s="185"/>
      <c r="C83" s="186" t="s">
        <v>94</v>
      </c>
      <c r="D83" s="187" t="s">
        <v>54</v>
      </c>
      <c r="E83" s="187" t="s">
        <v>50</v>
      </c>
      <c r="F83" s="187" t="s">
        <v>51</v>
      </c>
      <c r="G83" s="187" t="s">
        <v>95</v>
      </c>
      <c r="H83" s="187" t="s">
        <v>96</v>
      </c>
      <c r="I83" s="188" t="s">
        <v>97</v>
      </c>
      <c r="J83" s="187" t="s">
        <v>80</v>
      </c>
      <c r="K83" s="189" t="s">
        <v>98</v>
      </c>
      <c r="L83" s="190"/>
      <c r="M83" s="93" t="s">
        <v>19</v>
      </c>
      <c r="N83" s="94" t="s">
        <v>39</v>
      </c>
      <c r="O83" s="94" t="s">
        <v>99</v>
      </c>
      <c r="P83" s="94" t="s">
        <v>100</v>
      </c>
      <c r="Q83" s="94" t="s">
        <v>101</v>
      </c>
      <c r="R83" s="94" t="s">
        <v>102</v>
      </c>
      <c r="S83" s="94" t="s">
        <v>103</v>
      </c>
      <c r="T83" s="95" t="s">
        <v>104</v>
      </c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</row>
    <row r="84" s="2" customFormat="1" ht="22.8" customHeight="1">
      <c r="A84" s="39"/>
      <c r="B84" s="40"/>
      <c r="C84" s="100" t="s">
        <v>105</v>
      </c>
      <c r="D84" s="41"/>
      <c r="E84" s="41"/>
      <c r="F84" s="41"/>
      <c r="G84" s="41"/>
      <c r="H84" s="41"/>
      <c r="I84" s="131"/>
      <c r="J84" s="191">
        <f>BK84</f>
        <v>0</v>
      </c>
      <c r="K84" s="41"/>
      <c r="L84" s="45"/>
      <c r="M84" s="96"/>
      <c r="N84" s="192"/>
      <c r="O84" s="97"/>
      <c r="P84" s="193">
        <f>P85+P334</f>
        <v>0</v>
      </c>
      <c r="Q84" s="97"/>
      <c r="R84" s="193">
        <f>R85+R334</f>
        <v>325.58696399999991</v>
      </c>
      <c r="S84" s="97"/>
      <c r="T84" s="194">
        <f>T85+T334</f>
        <v>27.762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81</v>
      </c>
      <c r="BK84" s="195">
        <f>BK85+BK334</f>
        <v>0</v>
      </c>
    </row>
    <row r="85" s="12" customFormat="1" ht="25.92" customHeight="1">
      <c r="A85" s="12"/>
      <c r="B85" s="196"/>
      <c r="C85" s="197"/>
      <c r="D85" s="198" t="s">
        <v>68</v>
      </c>
      <c r="E85" s="199" t="s">
        <v>106</v>
      </c>
      <c r="F85" s="199" t="s">
        <v>107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P86+P163+P170+P174+P215+P242+P285</f>
        <v>0</v>
      </c>
      <c r="Q85" s="204"/>
      <c r="R85" s="205">
        <f>R86+R163+R170+R174+R215+R242+R285</f>
        <v>325.58696399999991</v>
      </c>
      <c r="S85" s="204"/>
      <c r="T85" s="206">
        <f>T86+T163+T170+T174+T215+T242+T285</f>
        <v>27.762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74</v>
      </c>
      <c r="AT85" s="208" t="s">
        <v>68</v>
      </c>
      <c r="AU85" s="208" t="s">
        <v>69</v>
      </c>
      <c r="AY85" s="207" t="s">
        <v>108</v>
      </c>
      <c r="BK85" s="209">
        <f>BK86+BK163+BK170+BK174+BK215+BK242+BK285</f>
        <v>0</v>
      </c>
    </row>
    <row r="86" s="12" customFormat="1" ht="22.8" customHeight="1">
      <c r="A86" s="12"/>
      <c r="B86" s="196"/>
      <c r="C86" s="197"/>
      <c r="D86" s="198" t="s">
        <v>68</v>
      </c>
      <c r="E86" s="210" t="s">
        <v>74</v>
      </c>
      <c r="F86" s="210" t="s">
        <v>109</v>
      </c>
      <c r="G86" s="197"/>
      <c r="H86" s="197"/>
      <c r="I86" s="200"/>
      <c r="J86" s="211">
        <f>BK86</f>
        <v>0</v>
      </c>
      <c r="K86" s="197"/>
      <c r="L86" s="202"/>
      <c r="M86" s="203"/>
      <c r="N86" s="204"/>
      <c r="O86" s="204"/>
      <c r="P86" s="205">
        <f>SUM(P87:P162)</f>
        <v>0</v>
      </c>
      <c r="Q86" s="204"/>
      <c r="R86" s="205">
        <f>SUM(R87:R162)</f>
        <v>85.805999999999997</v>
      </c>
      <c r="S86" s="204"/>
      <c r="T86" s="206">
        <f>SUM(T87:T162)</f>
        <v>26.25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74</v>
      </c>
      <c r="AT86" s="208" t="s">
        <v>68</v>
      </c>
      <c r="AU86" s="208" t="s">
        <v>74</v>
      </c>
      <c r="AY86" s="207" t="s">
        <v>108</v>
      </c>
      <c r="BK86" s="209">
        <f>SUM(BK87:BK162)</f>
        <v>0</v>
      </c>
    </row>
    <row r="87" s="2" customFormat="1" ht="33" customHeight="1">
      <c r="A87" s="39"/>
      <c r="B87" s="40"/>
      <c r="C87" s="212" t="s">
        <v>74</v>
      </c>
      <c r="D87" s="212" t="s">
        <v>110</v>
      </c>
      <c r="E87" s="213" t="s">
        <v>111</v>
      </c>
      <c r="F87" s="214" t="s">
        <v>112</v>
      </c>
      <c r="G87" s="215" t="s">
        <v>113</v>
      </c>
      <c r="H87" s="216">
        <v>66</v>
      </c>
      <c r="I87" s="217"/>
      <c r="J87" s="218">
        <f>ROUND(I87*H87,2)</f>
        <v>0</v>
      </c>
      <c r="K87" s="214" t="s">
        <v>114</v>
      </c>
      <c r="L87" s="45"/>
      <c r="M87" s="219" t="s">
        <v>19</v>
      </c>
      <c r="N87" s="220" t="s">
        <v>40</v>
      </c>
      <c r="O87" s="85"/>
      <c r="P87" s="221">
        <f>O87*H87</f>
        <v>0</v>
      </c>
      <c r="Q87" s="221">
        <v>0</v>
      </c>
      <c r="R87" s="221">
        <f>Q87*H87</f>
        <v>0</v>
      </c>
      <c r="S87" s="221">
        <v>0.26000000000000001</v>
      </c>
      <c r="T87" s="222">
        <f>S87*H87</f>
        <v>17.16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3" t="s">
        <v>115</v>
      </c>
      <c r="AT87" s="223" t="s">
        <v>110</v>
      </c>
      <c r="AU87" s="223" t="s">
        <v>76</v>
      </c>
      <c r="AY87" s="18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74</v>
      </c>
      <c r="BK87" s="224">
        <f>ROUND(I87*H87,2)</f>
        <v>0</v>
      </c>
      <c r="BL87" s="18" t="s">
        <v>115</v>
      </c>
      <c r="BM87" s="223" t="s">
        <v>116</v>
      </c>
    </row>
    <row r="88" s="2" customFormat="1">
      <c r="A88" s="39"/>
      <c r="B88" s="40"/>
      <c r="C88" s="41"/>
      <c r="D88" s="225" t="s">
        <v>117</v>
      </c>
      <c r="E88" s="41"/>
      <c r="F88" s="226" t="s">
        <v>118</v>
      </c>
      <c r="G88" s="41"/>
      <c r="H88" s="41"/>
      <c r="I88" s="131"/>
      <c r="J88" s="41"/>
      <c r="K88" s="41"/>
      <c r="L88" s="45"/>
      <c r="M88" s="227"/>
      <c r="N88" s="228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117</v>
      </c>
      <c r="AU88" s="18" t="s">
        <v>76</v>
      </c>
    </row>
    <row r="89" s="2" customFormat="1" ht="21.75" customHeight="1">
      <c r="A89" s="39"/>
      <c r="B89" s="40"/>
      <c r="C89" s="212" t="s">
        <v>76</v>
      </c>
      <c r="D89" s="212" t="s">
        <v>110</v>
      </c>
      <c r="E89" s="213" t="s">
        <v>119</v>
      </c>
      <c r="F89" s="214" t="s">
        <v>120</v>
      </c>
      <c r="G89" s="215" t="s">
        <v>113</v>
      </c>
      <c r="H89" s="216">
        <v>5</v>
      </c>
      <c r="I89" s="217"/>
      <c r="J89" s="218">
        <f>ROUND(I89*H89,2)</f>
        <v>0</v>
      </c>
      <c r="K89" s="214" t="s">
        <v>114</v>
      </c>
      <c r="L89" s="45"/>
      <c r="M89" s="219" t="s">
        <v>19</v>
      </c>
      <c r="N89" s="220" t="s">
        <v>40</v>
      </c>
      <c r="O89" s="85"/>
      <c r="P89" s="221">
        <f>O89*H89</f>
        <v>0</v>
      </c>
      <c r="Q89" s="221">
        <v>0</v>
      </c>
      <c r="R89" s="221">
        <f>Q89*H89</f>
        <v>0</v>
      </c>
      <c r="S89" s="221">
        <v>0.22</v>
      </c>
      <c r="T89" s="222">
        <f>S89*H89</f>
        <v>1.1000000000000001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3" t="s">
        <v>115</v>
      </c>
      <c r="AT89" s="223" t="s">
        <v>110</v>
      </c>
      <c r="AU89" s="223" t="s">
        <v>76</v>
      </c>
      <c r="AY89" s="18" t="s">
        <v>108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74</v>
      </c>
      <c r="BK89" s="224">
        <f>ROUND(I89*H89,2)</f>
        <v>0</v>
      </c>
      <c r="BL89" s="18" t="s">
        <v>115</v>
      </c>
      <c r="BM89" s="223" t="s">
        <v>121</v>
      </c>
    </row>
    <row r="90" s="2" customFormat="1">
      <c r="A90" s="39"/>
      <c r="B90" s="40"/>
      <c r="C90" s="41"/>
      <c r="D90" s="225" t="s">
        <v>117</v>
      </c>
      <c r="E90" s="41"/>
      <c r="F90" s="226" t="s">
        <v>122</v>
      </c>
      <c r="G90" s="41"/>
      <c r="H90" s="41"/>
      <c r="I90" s="131"/>
      <c r="J90" s="41"/>
      <c r="K90" s="41"/>
      <c r="L90" s="45"/>
      <c r="M90" s="227"/>
      <c r="N90" s="22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117</v>
      </c>
      <c r="AU90" s="18" t="s">
        <v>76</v>
      </c>
    </row>
    <row r="91" s="2" customFormat="1" ht="21.75" customHeight="1">
      <c r="A91" s="39"/>
      <c r="B91" s="40"/>
      <c r="C91" s="212" t="s">
        <v>123</v>
      </c>
      <c r="D91" s="212" t="s">
        <v>110</v>
      </c>
      <c r="E91" s="213" t="s">
        <v>124</v>
      </c>
      <c r="F91" s="214" t="s">
        <v>125</v>
      </c>
      <c r="G91" s="215" t="s">
        <v>113</v>
      </c>
      <c r="H91" s="216">
        <v>2</v>
      </c>
      <c r="I91" s="217"/>
      <c r="J91" s="218">
        <f>ROUND(I91*H91,2)</f>
        <v>0</v>
      </c>
      <c r="K91" s="214" t="s">
        <v>114</v>
      </c>
      <c r="L91" s="45"/>
      <c r="M91" s="219" t="s">
        <v>19</v>
      </c>
      <c r="N91" s="220" t="s">
        <v>40</v>
      </c>
      <c r="O91" s="85"/>
      <c r="P91" s="221">
        <f>O91*H91</f>
        <v>0</v>
      </c>
      <c r="Q91" s="221">
        <v>0</v>
      </c>
      <c r="R91" s="221">
        <f>Q91*H91</f>
        <v>0</v>
      </c>
      <c r="S91" s="221">
        <v>0.625</v>
      </c>
      <c r="T91" s="222">
        <f>S91*H91</f>
        <v>1.25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3" t="s">
        <v>115</v>
      </c>
      <c r="AT91" s="223" t="s">
        <v>110</v>
      </c>
      <c r="AU91" s="223" t="s">
        <v>76</v>
      </c>
      <c r="AY91" s="18" t="s">
        <v>108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74</v>
      </c>
      <c r="BK91" s="224">
        <f>ROUND(I91*H91,2)</f>
        <v>0</v>
      </c>
      <c r="BL91" s="18" t="s">
        <v>115</v>
      </c>
      <c r="BM91" s="223" t="s">
        <v>126</v>
      </c>
    </row>
    <row r="92" s="2" customFormat="1">
      <c r="A92" s="39"/>
      <c r="B92" s="40"/>
      <c r="C92" s="41"/>
      <c r="D92" s="225" t="s">
        <v>117</v>
      </c>
      <c r="E92" s="41"/>
      <c r="F92" s="226" t="s">
        <v>127</v>
      </c>
      <c r="G92" s="41"/>
      <c r="H92" s="41"/>
      <c r="I92" s="131"/>
      <c r="J92" s="41"/>
      <c r="K92" s="41"/>
      <c r="L92" s="45"/>
      <c r="M92" s="227"/>
      <c r="N92" s="228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117</v>
      </c>
      <c r="AU92" s="18" t="s">
        <v>76</v>
      </c>
    </row>
    <row r="93" s="2" customFormat="1" ht="21.75" customHeight="1">
      <c r="A93" s="39"/>
      <c r="B93" s="40"/>
      <c r="C93" s="212" t="s">
        <v>115</v>
      </c>
      <c r="D93" s="212" t="s">
        <v>110</v>
      </c>
      <c r="E93" s="213" t="s">
        <v>128</v>
      </c>
      <c r="F93" s="214" t="s">
        <v>129</v>
      </c>
      <c r="G93" s="215" t="s">
        <v>130</v>
      </c>
      <c r="H93" s="216">
        <v>12</v>
      </c>
      <c r="I93" s="217"/>
      <c r="J93" s="218">
        <f>ROUND(I93*H93,2)</f>
        <v>0</v>
      </c>
      <c r="K93" s="214" t="s">
        <v>114</v>
      </c>
      <c r="L93" s="45"/>
      <c r="M93" s="219" t="s">
        <v>19</v>
      </c>
      <c r="N93" s="220" t="s">
        <v>40</v>
      </c>
      <c r="O93" s="85"/>
      <c r="P93" s="221">
        <f>O93*H93</f>
        <v>0</v>
      </c>
      <c r="Q93" s="221">
        <v>0</v>
      </c>
      <c r="R93" s="221">
        <f>Q93*H93</f>
        <v>0</v>
      </c>
      <c r="S93" s="221">
        <v>0.20499999999999999</v>
      </c>
      <c r="T93" s="222">
        <f>S93*H93</f>
        <v>2.46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3" t="s">
        <v>115</v>
      </c>
      <c r="AT93" s="223" t="s">
        <v>110</v>
      </c>
      <c r="AU93" s="223" t="s">
        <v>76</v>
      </c>
      <c r="AY93" s="18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74</v>
      </c>
      <c r="BK93" s="224">
        <f>ROUND(I93*H93,2)</f>
        <v>0</v>
      </c>
      <c r="BL93" s="18" t="s">
        <v>115</v>
      </c>
      <c r="BM93" s="223" t="s">
        <v>131</v>
      </c>
    </row>
    <row r="94" s="2" customFormat="1">
      <c r="A94" s="39"/>
      <c r="B94" s="40"/>
      <c r="C94" s="41"/>
      <c r="D94" s="225" t="s">
        <v>117</v>
      </c>
      <c r="E94" s="41"/>
      <c r="F94" s="226" t="s">
        <v>132</v>
      </c>
      <c r="G94" s="41"/>
      <c r="H94" s="41"/>
      <c r="I94" s="131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117</v>
      </c>
      <c r="AU94" s="18" t="s">
        <v>76</v>
      </c>
    </row>
    <row r="95" s="2" customFormat="1" ht="21.75" customHeight="1">
      <c r="A95" s="39"/>
      <c r="B95" s="40"/>
      <c r="C95" s="212" t="s">
        <v>133</v>
      </c>
      <c r="D95" s="212" t="s">
        <v>110</v>
      </c>
      <c r="E95" s="213" t="s">
        <v>134</v>
      </c>
      <c r="F95" s="214" t="s">
        <v>135</v>
      </c>
      <c r="G95" s="215" t="s">
        <v>130</v>
      </c>
      <c r="H95" s="216">
        <v>12</v>
      </c>
      <c r="I95" s="217"/>
      <c r="J95" s="218">
        <f>ROUND(I95*H95,2)</f>
        <v>0</v>
      </c>
      <c r="K95" s="214" t="s">
        <v>114</v>
      </c>
      <c r="L95" s="45"/>
      <c r="M95" s="219" t="s">
        <v>19</v>
      </c>
      <c r="N95" s="220" t="s">
        <v>40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0.11500000000000001</v>
      </c>
      <c r="T95" s="222">
        <f>S95*H95</f>
        <v>1.3800000000000001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115</v>
      </c>
      <c r="AT95" s="223" t="s">
        <v>110</v>
      </c>
      <c r="AU95" s="223" t="s">
        <v>76</v>
      </c>
      <c r="AY95" s="18" t="s">
        <v>108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74</v>
      </c>
      <c r="BK95" s="224">
        <f>ROUND(I95*H95,2)</f>
        <v>0</v>
      </c>
      <c r="BL95" s="18" t="s">
        <v>115</v>
      </c>
      <c r="BM95" s="223" t="s">
        <v>136</v>
      </c>
    </row>
    <row r="96" s="2" customFormat="1">
      <c r="A96" s="39"/>
      <c r="B96" s="40"/>
      <c r="C96" s="41"/>
      <c r="D96" s="225" t="s">
        <v>117</v>
      </c>
      <c r="E96" s="41"/>
      <c r="F96" s="226" t="s">
        <v>132</v>
      </c>
      <c r="G96" s="41"/>
      <c r="H96" s="41"/>
      <c r="I96" s="131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117</v>
      </c>
      <c r="AU96" s="18" t="s">
        <v>76</v>
      </c>
    </row>
    <row r="97" s="2" customFormat="1">
      <c r="A97" s="39"/>
      <c r="B97" s="40"/>
      <c r="C97" s="41"/>
      <c r="D97" s="225" t="s">
        <v>137</v>
      </c>
      <c r="E97" s="41"/>
      <c r="F97" s="226" t="s">
        <v>138</v>
      </c>
      <c r="G97" s="41"/>
      <c r="H97" s="41"/>
      <c r="I97" s="131"/>
      <c r="J97" s="41"/>
      <c r="K97" s="41"/>
      <c r="L97" s="45"/>
      <c r="M97" s="227"/>
      <c r="N97" s="22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137</v>
      </c>
      <c r="AU97" s="18" t="s">
        <v>76</v>
      </c>
    </row>
    <row r="98" s="2" customFormat="1" ht="21.75" customHeight="1">
      <c r="A98" s="39"/>
      <c r="B98" s="40"/>
      <c r="C98" s="212" t="s">
        <v>139</v>
      </c>
      <c r="D98" s="212" t="s">
        <v>110</v>
      </c>
      <c r="E98" s="213" t="s">
        <v>140</v>
      </c>
      <c r="F98" s="214" t="s">
        <v>141</v>
      </c>
      <c r="G98" s="215" t="s">
        <v>130</v>
      </c>
      <c r="H98" s="216">
        <v>10</v>
      </c>
      <c r="I98" s="217"/>
      <c r="J98" s="218">
        <f>ROUND(I98*H98,2)</f>
        <v>0</v>
      </c>
      <c r="K98" s="214" t="s">
        <v>114</v>
      </c>
      <c r="L98" s="45"/>
      <c r="M98" s="219" t="s">
        <v>19</v>
      </c>
      <c r="N98" s="220" t="s">
        <v>40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0.28999999999999998</v>
      </c>
      <c r="T98" s="222">
        <f>S98*H98</f>
        <v>2.8999999999999999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115</v>
      </c>
      <c r="AT98" s="223" t="s">
        <v>110</v>
      </c>
      <c r="AU98" s="223" t="s">
        <v>76</v>
      </c>
      <c r="AY98" s="18" t="s">
        <v>108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74</v>
      </c>
      <c r="BK98" s="224">
        <f>ROUND(I98*H98,2)</f>
        <v>0</v>
      </c>
      <c r="BL98" s="18" t="s">
        <v>115</v>
      </c>
      <c r="BM98" s="223" t="s">
        <v>142</v>
      </c>
    </row>
    <row r="99" s="2" customFormat="1" ht="21.75" customHeight="1">
      <c r="A99" s="39"/>
      <c r="B99" s="40"/>
      <c r="C99" s="212" t="s">
        <v>143</v>
      </c>
      <c r="D99" s="212" t="s">
        <v>110</v>
      </c>
      <c r="E99" s="213" t="s">
        <v>144</v>
      </c>
      <c r="F99" s="214" t="s">
        <v>145</v>
      </c>
      <c r="G99" s="215" t="s">
        <v>146</v>
      </c>
      <c r="H99" s="216">
        <v>261.80000000000001</v>
      </c>
      <c r="I99" s="217"/>
      <c r="J99" s="218">
        <f>ROUND(I99*H99,2)</f>
        <v>0</v>
      </c>
      <c r="K99" s="214" t="s">
        <v>114</v>
      </c>
      <c r="L99" s="45"/>
      <c r="M99" s="219" t="s">
        <v>19</v>
      </c>
      <c r="N99" s="220" t="s">
        <v>40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115</v>
      </c>
      <c r="AT99" s="223" t="s">
        <v>110</v>
      </c>
      <c r="AU99" s="223" t="s">
        <v>76</v>
      </c>
      <c r="AY99" s="18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74</v>
      </c>
      <c r="BK99" s="224">
        <f>ROUND(I99*H99,2)</f>
        <v>0</v>
      </c>
      <c r="BL99" s="18" t="s">
        <v>115</v>
      </c>
      <c r="BM99" s="223" t="s">
        <v>147</v>
      </c>
    </row>
    <row r="100" s="2" customFormat="1">
      <c r="A100" s="39"/>
      <c r="B100" s="40"/>
      <c r="C100" s="41"/>
      <c r="D100" s="225" t="s">
        <v>117</v>
      </c>
      <c r="E100" s="41"/>
      <c r="F100" s="226" t="s">
        <v>148</v>
      </c>
      <c r="G100" s="41"/>
      <c r="H100" s="41"/>
      <c r="I100" s="131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117</v>
      </c>
      <c r="AU100" s="18" t="s">
        <v>76</v>
      </c>
    </row>
    <row r="101" s="13" customFormat="1">
      <c r="A101" s="13"/>
      <c r="B101" s="229"/>
      <c r="C101" s="230"/>
      <c r="D101" s="225" t="s">
        <v>149</v>
      </c>
      <c r="E101" s="231" t="s">
        <v>19</v>
      </c>
      <c r="F101" s="232" t="s">
        <v>150</v>
      </c>
      <c r="G101" s="230"/>
      <c r="H101" s="231" t="s">
        <v>19</v>
      </c>
      <c r="I101" s="233"/>
      <c r="J101" s="230"/>
      <c r="K101" s="230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149</v>
      </c>
      <c r="AU101" s="238" t="s">
        <v>76</v>
      </c>
      <c r="AV101" s="13" t="s">
        <v>74</v>
      </c>
      <c r="AW101" s="13" t="s">
        <v>31</v>
      </c>
      <c r="AX101" s="13" t="s">
        <v>69</v>
      </c>
      <c r="AY101" s="238" t="s">
        <v>108</v>
      </c>
    </row>
    <row r="102" s="14" customFormat="1">
      <c r="A102" s="14"/>
      <c r="B102" s="239"/>
      <c r="C102" s="240"/>
      <c r="D102" s="225" t="s">
        <v>149</v>
      </c>
      <c r="E102" s="241" t="s">
        <v>19</v>
      </c>
      <c r="F102" s="242" t="s">
        <v>151</v>
      </c>
      <c r="G102" s="240"/>
      <c r="H102" s="243">
        <v>149.84999999999999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149</v>
      </c>
      <c r="AU102" s="249" t="s">
        <v>76</v>
      </c>
      <c r="AV102" s="14" t="s">
        <v>76</v>
      </c>
      <c r="AW102" s="14" t="s">
        <v>31</v>
      </c>
      <c r="AX102" s="14" t="s">
        <v>69</v>
      </c>
      <c r="AY102" s="249" t="s">
        <v>108</v>
      </c>
    </row>
    <row r="103" s="13" customFormat="1">
      <c r="A103" s="13"/>
      <c r="B103" s="229"/>
      <c r="C103" s="230"/>
      <c r="D103" s="225" t="s">
        <v>149</v>
      </c>
      <c r="E103" s="231" t="s">
        <v>19</v>
      </c>
      <c r="F103" s="232" t="s">
        <v>152</v>
      </c>
      <c r="G103" s="230"/>
      <c r="H103" s="231" t="s">
        <v>19</v>
      </c>
      <c r="I103" s="233"/>
      <c r="J103" s="230"/>
      <c r="K103" s="230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149</v>
      </c>
      <c r="AU103" s="238" t="s">
        <v>76</v>
      </c>
      <c r="AV103" s="13" t="s">
        <v>74</v>
      </c>
      <c r="AW103" s="13" t="s">
        <v>31</v>
      </c>
      <c r="AX103" s="13" t="s">
        <v>69</v>
      </c>
      <c r="AY103" s="238" t="s">
        <v>108</v>
      </c>
    </row>
    <row r="104" s="14" customFormat="1">
      <c r="A104" s="14"/>
      <c r="B104" s="239"/>
      <c r="C104" s="240"/>
      <c r="D104" s="225" t="s">
        <v>149</v>
      </c>
      <c r="E104" s="241" t="s">
        <v>19</v>
      </c>
      <c r="F104" s="242" t="s">
        <v>153</v>
      </c>
      <c r="G104" s="240"/>
      <c r="H104" s="243">
        <v>101.5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149</v>
      </c>
      <c r="AU104" s="249" t="s">
        <v>76</v>
      </c>
      <c r="AV104" s="14" t="s">
        <v>76</v>
      </c>
      <c r="AW104" s="14" t="s">
        <v>31</v>
      </c>
      <c r="AX104" s="14" t="s">
        <v>69</v>
      </c>
      <c r="AY104" s="249" t="s">
        <v>108</v>
      </c>
    </row>
    <row r="105" s="13" customFormat="1">
      <c r="A105" s="13"/>
      <c r="B105" s="229"/>
      <c r="C105" s="230"/>
      <c r="D105" s="225" t="s">
        <v>149</v>
      </c>
      <c r="E105" s="231" t="s">
        <v>19</v>
      </c>
      <c r="F105" s="232" t="s">
        <v>154</v>
      </c>
      <c r="G105" s="230"/>
      <c r="H105" s="231" t="s">
        <v>19</v>
      </c>
      <c r="I105" s="233"/>
      <c r="J105" s="230"/>
      <c r="K105" s="230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149</v>
      </c>
      <c r="AU105" s="238" t="s">
        <v>76</v>
      </c>
      <c r="AV105" s="13" t="s">
        <v>74</v>
      </c>
      <c r="AW105" s="13" t="s">
        <v>31</v>
      </c>
      <c r="AX105" s="13" t="s">
        <v>69</v>
      </c>
      <c r="AY105" s="238" t="s">
        <v>108</v>
      </c>
    </row>
    <row r="106" s="14" customFormat="1">
      <c r="A106" s="14"/>
      <c r="B106" s="239"/>
      <c r="C106" s="240"/>
      <c r="D106" s="225" t="s">
        <v>149</v>
      </c>
      <c r="E106" s="241" t="s">
        <v>19</v>
      </c>
      <c r="F106" s="242" t="s">
        <v>155</v>
      </c>
      <c r="G106" s="240"/>
      <c r="H106" s="243">
        <v>1.6000000000000001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149</v>
      </c>
      <c r="AU106" s="249" t="s">
        <v>76</v>
      </c>
      <c r="AV106" s="14" t="s">
        <v>76</v>
      </c>
      <c r="AW106" s="14" t="s">
        <v>31</v>
      </c>
      <c r="AX106" s="14" t="s">
        <v>69</v>
      </c>
      <c r="AY106" s="249" t="s">
        <v>108</v>
      </c>
    </row>
    <row r="107" s="13" customFormat="1">
      <c r="A107" s="13"/>
      <c r="B107" s="229"/>
      <c r="C107" s="230"/>
      <c r="D107" s="225" t="s">
        <v>149</v>
      </c>
      <c r="E107" s="231" t="s">
        <v>19</v>
      </c>
      <c r="F107" s="232" t="s">
        <v>156</v>
      </c>
      <c r="G107" s="230"/>
      <c r="H107" s="231" t="s">
        <v>19</v>
      </c>
      <c r="I107" s="233"/>
      <c r="J107" s="230"/>
      <c r="K107" s="230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149</v>
      </c>
      <c r="AU107" s="238" t="s">
        <v>76</v>
      </c>
      <c r="AV107" s="13" t="s">
        <v>74</v>
      </c>
      <c r="AW107" s="13" t="s">
        <v>31</v>
      </c>
      <c r="AX107" s="13" t="s">
        <v>69</v>
      </c>
      <c r="AY107" s="238" t="s">
        <v>108</v>
      </c>
    </row>
    <row r="108" s="14" customFormat="1">
      <c r="A108" s="14"/>
      <c r="B108" s="239"/>
      <c r="C108" s="240"/>
      <c r="D108" s="225" t="s">
        <v>149</v>
      </c>
      <c r="E108" s="241" t="s">
        <v>19</v>
      </c>
      <c r="F108" s="242" t="s">
        <v>157</v>
      </c>
      <c r="G108" s="240"/>
      <c r="H108" s="243">
        <v>8.8499999999999996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149</v>
      </c>
      <c r="AU108" s="249" t="s">
        <v>76</v>
      </c>
      <c r="AV108" s="14" t="s">
        <v>76</v>
      </c>
      <c r="AW108" s="14" t="s">
        <v>31</v>
      </c>
      <c r="AX108" s="14" t="s">
        <v>69</v>
      </c>
      <c r="AY108" s="249" t="s">
        <v>108</v>
      </c>
    </row>
    <row r="109" s="15" customFormat="1">
      <c r="A109" s="15"/>
      <c r="B109" s="250"/>
      <c r="C109" s="251"/>
      <c r="D109" s="225" t="s">
        <v>149</v>
      </c>
      <c r="E109" s="252" t="s">
        <v>19</v>
      </c>
      <c r="F109" s="253" t="s">
        <v>158</v>
      </c>
      <c r="G109" s="251"/>
      <c r="H109" s="254">
        <v>261.80000000000001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149</v>
      </c>
      <c r="AU109" s="260" t="s">
        <v>76</v>
      </c>
      <c r="AV109" s="15" t="s">
        <v>115</v>
      </c>
      <c r="AW109" s="15" t="s">
        <v>31</v>
      </c>
      <c r="AX109" s="15" t="s">
        <v>74</v>
      </c>
      <c r="AY109" s="260" t="s">
        <v>108</v>
      </c>
    </row>
    <row r="110" s="2" customFormat="1" ht="21.75" customHeight="1">
      <c r="A110" s="39"/>
      <c r="B110" s="40"/>
      <c r="C110" s="212" t="s">
        <v>159</v>
      </c>
      <c r="D110" s="212" t="s">
        <v>110</v>
      </c>
      <c r="E110" s="213" t="s">
        <v>160</v>
      </c>
      <c r="F110" s="214" t="s">
        <v>161</v>
      </c>
      <c r="G110" s="215" t="s">
        <v>146</v>
      </c>
      <c r="H110" s="216">
        <v>8.5500000000000007</v>
      </c>
      <c r="I110" s="217"/>
      <c r="J110" s="218">
        <f>ROUND(I110*H110,2)</f>
        <v>0</v>
      </c>
      <c r="K110" s="214" t="s">
        <v>114</v>
      </c>
      <c r="L110" s="45"/>
      <c r="M110" s="219" t="s">
        <v>19</v>
      </c>
      <c r="N110" s="220" t="s">
        <v>40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115</v>
      </c>
      <c r="AT110" s="223" t="s">
        <v>110</v>
      </c>
      <c r="AU110" s="223" t="s">
        <v>76</v>
      </c>
      <c r="AY110" s="18" t="s">
        <v>108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74</v>
      </c>
      <c r="BK110" s="224">
        <f>ROUND(I110*H110,2)</f>
        <v>0</v>
      </c>
      <c r="BL110" s="18" t="s">
        <v>115</v>
      </c>
      <c r="BM110" s="223" t="s">
        <v>162</v>
      </c>
    </row>
    <row r="111" s="2" customFormat="1">
      <c r="A111" s="39"/>
      <c r="B111" s="40"/>
      <c r="C111" s="41"/>
      <c r="D111" s="225" t="s">
        <v>117</v>
      </c>
      <c r="E111" s="41"/>
      <c r="F111" s="226" t="s">
        <v>163</v>
      </c>
      <c r="G111" s="41"/>
      <c r="H111" s="41"/>
      <c r="I111" s="131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117</v>
      </c>
      <c r="AU111" s="18" t="s">
        <v>76</v>
      </c>
    </row>
    <row r="112" s="14" customFormat="1">
      <c r="A112" s="14"/>
      <c r="B112" s="239"/>
      <c r="C112" s="240"/>
      <c r="D112" s="225" t="s">
        <v>149</v>
      </c>
      <c r="E112" s="241" t="s">
        <v>19</v>
      </c>
      <c r="F112" s="242" t="s">
        <v>164</v>
      </c>
      <c r="G112" s="240"/>
      <c r="H112" s="243">
        <v>8.5500000000000007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149</v>
      </c>
      <c r="AU112" s="249" t="s">
        <v>76</v>
      </c>
      <c r="AV112" s="14" t="s">
        <v>76</v>
      </c>
      <c r="AW112" s="14" t="s">
        <v>31</v>
      </c>
      <c r="AX112" s="14" t="s">
        <v>74</v>
      </c>
      <c r="AY112" s="249" t="s">
        <v>108</v>
      </c>
    </row>
    <row r="113" s="2" customFormat="1" ht="33" customHeight="1">
      <c r="A113" s="39"/>
      <c r="B113" s="40"/>
      <c r="C113" s="212" t="s">
        <v>165</v>
      </c>
      <c r="D113" s="212" t="s">
        <v>110</v>
      </c>
      <c r="E113" s="213" t="s">
        <v>166</v>
      </c>
      <c r="F113" s="214" t="s">
        <v>167</v>
      </c>
      <c r="G113" s="215" t="s">
        <v>146</v>
      </c>
      <c r="H113" s="216">
        <v>261.80000000000001</v>
      </c>
      <c r="I113" s="217"/>
      <c r="J113" s="218">
        <f>ROUND(I113*H113,2)</f>
        <v>0</v>
      </c>
      <c r="K113" s="214" t="s">
        <v>114</v>
      </c>
      <c r="L113" s="45"/>
      <c r="M113" s="219" t="s">
        <v>19</v>
      </c>
      <c r="N113" s="220" t="s">
        <v>40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115</v>
      </c>
      <c r="AT113" s="223" t="s">
        <v>110</v>
      </c>
      <c r="AU113" s="223" t="s">
        <v>76</v>
      </c>
      <c r="AY113" s="18" t="s">
        <v>108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74</v>
      </c>
      <c r="BK113" s="224">
        <f>ROUND(I113*H113,2)</f>
        <v>0</v>
      </c>
      <c r="BL113" s="18" t="s">
        <v>115</v>
      </c>
      <c r="BM113" s="223" t="s">
        <v>168</v>
      </c>
    </row>
    <row r="114" s="2" customFormat="1">
      <c r="A114" s="39"/>
      <c r="B114" s="40"/>
      <c r="C114" s="41"/>
      <c r="D114" s="225" t="s">
        <v>117</v>
      </c>
      <c r="E114" s="41"/>
      <c r="F114" s="226" t="s">
        <v>169</v>
      </c>
      <c r="G114" s="41"/>
      <c r="H114" s="41"/>
      <c r="I114" s="131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117</v>
      </c>
      <c r="AU114" s="18" t="s">
        <v>76</v>
      </c>
    </row>
    <row r="115" s="2" customFormat="1" ht="33" customHeight="1">
      <c r="A115" s="39"/>
      <c r="B115" s="40"/>
      <c r="C115" s="212" t="s">
        <v>170</v>
      </c>
      <c r="D115" s="212" t="s">
        <v>110</v>
      </c>
      <c r="E115" s="213" t="s">
        <v>171</v>
      </c>
      <c r="F115" s="214" t="s">
        <v>172</v>
      </c>
      <c r="G115" s="215" t="s">
        <v>146</v>
      </c>
      <c r="H115" s="216">
        <v>2618</v>
      </c>
      <c r="I115" s="217"/>
      <c r="J115" s="218">
        <f>ROUND(I115*H115,2)</f>
        <v>0</v>
      </c>
      <c r="K115" s="214" t="s">
        <v>114</v>
      </c>
      <c r="L115" s="45"/>
      <c r="M115" s="219" t="s">
        <v>19</v>
      </c>
      <c r="N115" s="220" t="s">
        <v>40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115</v>
      </c>
      <c r="AT115" s="223" t="s">
        <v>110</v>
      </c>
      <c r="AU115" s="223" t="s">
        <v>76</v>
      </c>
      <c r="AY115" s="18" t="s">
        <v>108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74</v>
      </c>
      <c r="BK115" s="224">
        <f>ROUND(I115*H115,2)</f>
        <v>0</v>
      </c>
      <c r="BL115" s="18" t="s">
        <v>115</v>
      </c>
      <c r="BM115" s="223" t="s">
        <v>173</v>
      </c>
    </row>
    <row r="116" s="2" customFormat="1">
      <c r="A116" s="39"/>
      <c r="B116" s="40"/>
      <c r="C116" s="41"/>
      <c r="D116" s="225" t="s">
        <v>117</v>
      </c>
      <c r="E116" s="41"/>
      <c r="F116" s="226" t="s">
        <v>169</v>
      </c>
      <c r="G116" s="41"/>
      <c r="H116" s="41"/>
      <c r="I116" s="131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117</v>
      </c>
      <c r="AU116" s="18" t="s">
        <v>76</v>
      </c>
    </row>
    <row r="117" s="2" customFormat="1">
      <c r="A117" s="39"/>
      <c r="B117" s="40"/>
      <c r="C117" s="41"/>
      <c r="D117" s="225" t="s">
        <v>137</v>
      </c>
      <c r="E117" s="41"/>
      <c r="F117" s="226" t="s">
        <v>174</v>
      </c>
      <c r="G117" s="41"/>
      <c r="H117" s="41"/>
      <c r="I117" s="131"/>
      <c r="J117" s="41"/>
      <c r="K117" s="41"/>
      <c r="L117" s="45"/>
      <c r="M117" s="227"/>
      <c r="N117" s="22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137</v>
      </c>
      <c r="AU117" s="18" t="s">
        <v>76</v>
      </c>
    </row>
    <row r="118" s="14" customFormat="1">
      <c r="A118" s="14"/>
      <c r="B118" s="239"/>
      <c r="C118" s="240"/>
      <c r="D118" s="225" t="s">
        <v>149</v>
      </c>
      <c r="E118" s="240"/>
      <c r="F118" s="242" t="s">
        <v>175</v>
      </c>
      <c r="G118" s="240"/>
      <c r="H118" s="243">
        <v>2618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149</v>
      </c>
      <c r="AU118" s="249" t="s">
        <v>76</v>
      </c>
      <c r="AV118" s="14" t="s">
        <v>76</v>
      </c>
      <c r="AW118" s="14" t="s">
        <v>4</v>
      </c>
      <c r="AX118" s="14" t="s">
        <v>74</v>
      </c>
      <c r="AY118" s="249" t="s">
        <v>108</v>
      </c>
    </row>
    <row r="119" s="2" customFormat="1" ht="21.75" customHeight="1">
      <c r="A119" s="39"/>
      <c r="B119" s="40"/>
      <c r="C119" s="212" t="s">
        <v>176</v>
      </c>
      <c r="D119" s="212" t="s">
        <v>110</v>
      </c>
      <c r="E119" s="213" t="s">
        <v>177</v>
      </c>
      <c r="F119" s="214" t="s">
        <v>178</v>
      </c>
      <c r="G119" s="215" t="s">
        <v>146</v>
      </c>
      <c r="H119" s="216">
        <v>4.7999999999999998</v>
      </c>
      <c r="I119" s="217"/>
      <c r="J119" s="218">
        <f>ROUND(I119*H119,2)</f>
        <v>0</v>
      </c>
      <c r="K119" s="214" t="s">
        <v>114</v>
      </c>
      <c r="L119" s="45"/>
      <c r="M119" s="219" t="s">
        <v>19</v>
      </c>
      <c r="N119" s="220" t="s">
        <v>40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115</v>
      </c>
      <c r="AT119" s="223" t="s">
        <v>110</v>
      </c>
      <c r="AU119" s="223" t="s">
        <v>76</v>
      </c>
      <c r="AY119" s="18" t="s">
        <v>108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74</v>
      </c>
      <c r="BK119" s="224">
        <f>ROUND(I119*H119,2)</f>
        <v>0</v>
      </c>
      <c r="BL119" s="18" t="s">
        <v>115</v>
      </c>
      <c r="BM119" s="223" t="s">
        <v>179</v>
      </c>
    </row>
    <row r="120" s="2" customFormat="1">
      <c r="A120" s="39"/>
      <c r="B120" s="40"/>
      <c r="C120" s="41"/>
      <c r="D120" s="225" t="s">
        <v>117</v>
      </c>
      <c r="E120" s="41"/>
      <c r="F120" s="226" t="s">
        <v>180</v>
      </c>
      <c r="G120" s="41"/>
      <c r="H120" s="41"/>
      <c r="I120" s="131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117</v>
      </c>
      <c r="AU120" s="18" t="s">
        <v>76</v>
      </c>
    </row>
    <row r="121" s="14" customFormat="1">
      <c r="A121" s="14"/>
      <c r="B121" s="239"/>
      <c r="C121" s="240"/>
      <c r="D121" s="225" t="s">
        <v>149</v>
      </c>
      <c r="E121" s="241" t="s">
        <v>19</v>
      </c>
      <c r="F121" s="242" t="s">
        <v>181</v>
      </c>
      <c r="G121" s="240"/>
      <c r="H121" s="243">
        <v>4.7999999999999998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149</v>
      </c>
      <c r="AU121" s="249" t="s">
        <v>76</v>
      </c>
      <c r="AV121" s="14" t="s">
        <v>76</v>
      </c>
      <c r="AW121" s="14" t="s">
        <v>31</v>
      </c>
      <c r="AX121" s="14" t="s">
        <v>74</v>
      </c>
      <c r="AY121" s="249" t="s">
        <v>108</v>
      </c>
    </row>
    <row r="122" s="2" customFormat="1" ht="33" customHeight="1">
      <c r="A122" s="39"/>
      <c r="B122" s="40"/>
      <c r="C122" s="212" t="s">
        <v>182</v>
      </c>
      <c r="D122" s="212" t="s">
        <v>110</v>
      </c>
      <c r="E122" s="213" t="s">
        <v>183</v>
      </c>
      <c r="F122" s="214" t="s">
        <v>184</v>
      </c>
      <c r="G122" s="215" t="s">
        <v>146</v>
      </c>
      <c r="H122" s="216">
        <v>2.1000000000000001</v>
      </c>
      <c r="I122" s="217"/>
      <c r="J122" s="218">
        <f>ROUND(I122*H122,2)</f>
        <v>0</v>
      </c>
      <c r="K122" s="214" t="s">
        <v>114</v>
      </c>
      <c r="L122" s="45"/>
      <c r="M122" s="219" t="s">
        <v>19</v>
      </c>
      <c r="N122" s="220" t="s">
        <v>40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115</v>
      </c>
      <c r="AT122" s="223" t="s">
        <v>110</v>
      </c>
      <c r="AU122" s="223" t="s">
        <v>76</v>
      </c>
      <c r="AY122" s="18" t="s">
        <v>108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74</v>
      </c>
      <c r="BK122" s="224">
        <f>ROUND(I122*H122,2)</f>
        <v>0</v>
      </c>
      <c r="BL122" s="18" t="s">
        <v>115</v>
      </c>
      <c r="BM122" s="223" t="s">
        <v>185</v>
      </c>
    </row>
    <row r="123" s="2" customFormat="1">
      <c r="A123" s="39"/>
      <c r="B123" s="40"/>
      <c r="C123" s="41"/>
      <c r="D123" s="225" t="s">
        <v>117</v>
      </c>
      <c r="E123" s="41"/>
      <c r="F123" s="226" t="s">
        <v>186</v>
      </c>
      <c r="G123" s="41"/>
      <c r="H123" s="41"/>
      <c r="I123" s="131"/>
      <c r="J123" s="41"/>
      <c r="K123" s="41"/>
      <c r="L123" s="45"/>
      <c r="M123" s="227"/>
      <c r="N123" s="22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117</v>
      </c>
      <c r="AU123" s="18" t="s">
        <v>76</v>
      </c>
    </row>
    <row r="124" s="14" customFormat="1">
      <c r="A124" s="14"/>
      <c r="B124" s="239"/>
      <c r="C124" s="240"/>
      <c r="D124" s="225" t="s">
        <v>149</v>
      </c>
      <c r="E124" s="241" t="s">
        <v>19</v>
      </c>
      <c r="F124" s="242" t="s">
        <v>187</v>
      </c>
      <c r="G124" s="240"/>
      <c r="H124" s="243">
        <v>2.1000000000000001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149</v>
      </c>
      <c r="AU124" s="249" t="s">
        <v>76</v>
      </c>
      <c r="AV124" s="14" t="s">
        <v>76</v>
      </c>
      <c r="AW124" s="14" t="s">
        <v>31</v>
      </c>
      <c r="AX124" s="14" t="s">
        <v>74</v>
      </c>
      <c r="AY124" s="249" t="s">
        <v>108</v>
      </c>
    </row>
    <row r="125" s="2" customFormat="1" ht="16.5" customHeight="1">
      <c r="A125" s="39"/>
      <c r="B125" s="40"/>
      <c r="C125" s="261" t="s">
        <v>188</v>
      </c>
      <c r="D125" s="261" t="s">
        <v>189</v>
      </c>
      <c r="E125" s="262" t="s">
        <v>190</v>
      </c>
      <c r="F125" s="263" t="s">
        <v>191</v>
      </c>
      <c r="G125" s="264" t="s">
        <v>192</v>
      </c>
      <c r="H125" s="265">
        <v>13.800000000000001</v>
      </c>
      <c r="I125" s="266"/>
      <c r="J125" s="267">
        <f>ROUND(I125*H125,2)</f>
        <v>0</v>
      </c>
      <c r="K125" s="263" t="s">
        <v>114</v>
      </c>
      <c r="L125" s="268"/>
      <c r="M125" s="269" t="s">
        <v>19</v>
      </c>
      <c r="N125" s="270" t="s">
        <v>40</v>
      </c>
      <c r="O125" s="85"/>
      <c r="P125" s="221">
        <f>O125*H125</f>
        <v>0</v>
      </c>
      <c r="Q125" s="221">
        <v>1</v>
      </c>
      <c r="R125" s="221">
        <f>Q125*H125</f>
        <v>13.800000000000001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159</v>
      </c>
      <c r="AT125" s="223" t="s">
        <v>189</v>
      </c>
      <c r="AU125" s="223" t="s">
        <v>76</v>
      </c>
      <c r="AY125" s="18" t="s">
        <v>108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74</v>
      </c>
      <c r="BK125" s="224">
        <f>ROUND(I125*H125,2)</f>
        <v>0</v>
      </c>
      <c r="BL125" s="18" t="s">
        <v>115</v>
      </c>
      <c r="BM125" s="223" t="s">
        <v>193</v>
      </c>
    </row>
    <row r="126" s="13" customFormat="1">
      <c r="A126" s="13"/>
      <c r="B126" s="229"/>
      <c r="C126" s="230"/>
      <c r="D126" s="225" t="s">
        <v>149</v>
      </c>
      <c r="E126" s="231" t="s">
        <v>19</v>
      </c>
      <c r="F126" s="232" t="s">
        <v>194</v>
      </c>
      <c r="G126" s="230"/>
      <c r="H126" s="231" t="s">
        <v>19</v>
      </c>
      <c r="I126" s="233"/>
      <c r="J126" s="230"/>
      <c r="K126" s="230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149</v>
      </c>
      <c r="AU126" s="238" t="s">
        <v>76</v>
      </c>
      <c r="AV126" s="13" t="s">
        <v>74</v>
      </c>
      <c r="AW126" s="13" t="s">
        <v>31</v>
      </c>
      <c r="AX126" s="13" t="s">
        <v>69</v>
      </c>
      <c r="AY126" s="238" t="s">
        <v>108</v>
      </c>
    </row>
    <row r="127" s="14" customFormat="1">
      <c r="A127" s="14"/>
      <c r="B127" s="239"/>
      <c r="C127" s="240"/>
      <c r="D127" s="225" t="s">
        <v>149</v>
      </c>
      <c r="E127" s="241" t="s">
        <v>19</v>
      </c>
      <c r="F127" s="242" t="s">
        <v>187</v>
      </c>
      <c r="G127" s="240"/>
      <c r="H127" s="243">
        <v>2.1000000000000001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149</v>
      </c>
      <c r="AU127" s="249" t="s">
        <v>76</v>
      </c>
      <c r="AV127" s="14" t="s">
        <v>76</v>
      </c>
      <c r="AW127" s="14" t="s">
        <v>31</v>
      </c>
      <c r="AX127" s="14" t="s">
        <v>69</v>
      </c>
      <c r="AY127" s="249" t="s">
        <v>108</v>
      </c>
    </row>
    <row r="128" s="13" customFormat="1">
      <c r="A128" s="13"/>
      <c r="B128" s="229"/>
      <c r="C128" s="230"/>
      <c r="D128" s="225" t="s">
        <v>149</v>
      </c>
      <c r="E128" s="231" t="s">
        <v>19</v>
      </c>
      <c r="F128" s="232" t="s">
        <v>195</v>
      </c>
      <c r="G128" s="230"/>
      <c r="H128" s="231" t="s">
        <v>19</v>
      </c>
      <c r="I128" s="233"/>
      <c r="J128" s="230"/>
      <c r="K128" s="230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149</v>
      </c>
      <c r="AU128" s="238" t="s">
        <v>76</v>
      </c>
      <c r="AV128" s="13" t="s">
        <v>74</v>
      </c>
      <c r="AW128" s="13" t="s">
        <v>31</v>
      </c>
      <c r="AX128" s="13" t="s">
        <v>69</v>
      </c>
      <c r="AY128" s="238" t="s">
        <v>108</v>
      </c>
    </row>
    <row r="129" s="14" customFormat="1">
      <c r="A129" s="14"/>
      <c r="B129" s="239"/>
      <c r="C129" s="240"/>
      <c r="D129" s="225" t="s">
        <v>149</v>
      </c>
      <c r="E129" s="241" t="s">
        <v>19</v>
      </c>
      <c r="F129" s="242" t="s">
        <v>181</v>
      </c>
      <c r="G129" s="240"/>
      <c r="H129" s="243">
        <v>4.7999999999999998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149</v>
      </c>
      <c r="AU129" s="249" t="s">
        <v>76</v>
      </c>
      <c r="AV129" s="14" t="s">
        <v>76</v>
      </c>
      <c r="AW129" s="14" t="s">
        <v>31</v>
      </c>
      <c r="AX129" s="14" t="s">
        <v>69</v>
      </c>
      <c r="AY129" s="249" t="s">
        <v>108</v>
      </c>
    </row>
    <row r="130" s="15" customFormat="1">
      <c r="A130" s="15"/>
      <c r="B130" s="250"/>
      <c r="C130" s="251"/>
      <c r="D130" s="225" t="s">
        <v>149</v>
      </c>
      <c r="E130" s="252" t="s">
        <v>19</v>
      </c>
      <c r="F130" s="253" t="s">
        <v>158</v>
      </c>
      <c r="G130" s="251"/>
      <c r="H130" s="254">
        <v>6.9000000000000004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0" t="s">
        <v>149</v>
      </c>
      <c r="AU130" s="260" t="s">
        <v>76</v>
      </c>
      <c r="AV130" s="15" t="s">
        <v>115</v>
      </c>
      <c r="AW130" s="15" t="s">
        <v>31</v>
      </c>
      <c r="AX130" s="15" t="s">
        <v>74</v>
      </c>
      <c r="AY130" s="260" t="s">
        <v>108</v>
      </c>
    </row>
    <row r="131" s="14" customFormat="1">
      <c r="A131" s="14"/>
      <c r="B131" s="239"/>
      <c r="C131" s="240"/>
      <c r="D131" s="225" t="s">
        <v>149</v>
      </c>
      <c r="E131" s="240"/>
      <c r="F131" s="242" t="s">
        <v>196</v>
      </c>
      <c r="G131" s="240"/>
      <c r="H131" s="243">
        <v>13.800000000000001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149</v>
      </c>
      <c r="AU131" s="249" t="s">
        <v>76</v>
      </c>
      <c r="AV131" s="14" t="s">
        <v>76</v>
      </c>
      <c r="AW131" s="14" t="s">
        <v>4</v>
      </c>
      <c r="AX131" s="14" t="s">
        <v>74</v>
      </c>
      <c r="AY131" s="249" t="s">
        <v>108</v>
      </c>
    </row>
    <row r="132" s="2" customFormat="1" ht="21.75" customHeight="1">
      <c r="A132" s="39"/>
      <c r="B132" s="40"/>
      <c r="C132" s="212" t="s">
        <v>197</v>
      </c>
      <c r="D132" s="212" t="s">
        <v>110</v>
      </c>
      <c r="E132" s="213" t="s">
        <v>198</v>
      </c>
      <c r="F132" s="214" t="s">
        <v>199</v>
      </c>
      <c r="G132" s="215" t="s">
        <v>113</v>
      </c>
      <c r="H132" s="216">
        <v>400</v>
      </c>
      <c r="I132" s="217"/>
      <c r="J132" s="218">
        <f>ROUND(I132*H132,2)</f>
        <v>0</v>
      </c>
      <c r="K132" s="214" t="s">
        <v>114</v>
      </c>
      <c r="L132" s="45"/>
      <c r="M132" s="219" t="s">
        <v>19</v>
      </c>
      <c r="N132" s="220" t="s">
        <v>40</v>
      </c>
      <c r="O132" s="85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3" t="s">
        <v>115</v>
      </c>
      <c r="AT132" s="223" t="s">
        <v>110</v>
      </c>
      <c r="AU132" s="223" t="s">
        <v>76</v>
      </c>
      <c r="AY132" s="18" t="s">
        <v>108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74</v>
      </c>
      <c r="BK132" s="224">
        <f>ROUND(I132*H132,2)</f>
        <v>0</v>
      </c>
      <c r="BL132" s="18" t="s">
        <v>115</v>
      </c>
      <c r="BM132" s="223" t="s">
        <v>200</v>
      </c>
    </row>
    <row r="133" s="2" customFormat="1">
      <c r="A133" s="39"/>
      <c r="B133" s="40"/>
      <c r="C133" s="41"/>
      <c r="D133" s="225" t="s">
        <v>117</v>
      </c>
      <c r="E133" s="41"/>
      <c r="F133" s="226" t="s">
        <v>201</v>
      </c>
      <c r="G133" s="41"/>
      <c r="H133" s="41"/>
      <c r="I133" s="131"/>
      <c r="J133" s="41"/>
      <c r="K133" s="41"/>
      <c r="L133" s="45"/>
      <c r="M133" s="227"/>
      <c r="N133" s="228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117</v>
      </c>
      <c r="AU133" s="18" t="s">
        <v>76</v>
      </c>
    </row>
    <row r="134" s="14" customFormat="1">
      <c r="A134" s="14"/>
      <c r="B134" s="239"/>
      <c r="C134" s="240"/>
      <c r="D134" s="225" t="s">
        <v>149</v>
      </c>
      <c r="E134" s="241" t="s">
        <v>19</v>
      </c>
      <c r="F134" s="242" t="s">
        <v>202</v>
      </c>
      <c r="G134" s="240"/>
      <c r="H134" s="243">
        <v>400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149</v>
      </c>
      <c r="AU134" s="249" t="s">
        <v>76</v>
      </c>
      <c r="AV134" s="14" t="s">
        <v>76</v>
      </c>
      <c r="AW134" s="14" t="s">
        <v>31</v>
      </c>
      <c r="AX134" s="14" t="s">
        <v>74</v>
      </c>
      <c r="AY134" s="249" t="s">
        <v>108</v>
      </c>
    </row>
    <row r="135" s="2" customFormat="1" ht="16.5" customHeight="1">
      <c r="A135" s="39"/>
      <c r="B135" s="40"/>
      <c r="C135" s="261" t="s">
        <v>8</v>
      </c>
      <c r="D135" s="261" t="s">
        <v>189</v>
      </c>
      <c r="E135" s="262" t="s">
        <v>203</v>
      </c>
      <c r="F135" s="263" t="s">
        <v>204</v>
      </c>
      <c r="G135" s="264" t="s">
        <v>205</v>
      </c>
      <c r="H135" s="265">
        <v>6</v>
      </c>
      <c r="I135" s="266"/>
      <c r="J135" s="267">
        <f>ROUND(I135*H135,2)</f>
        <v>0</v>
      </c>
      <c r="K135" s="263" t="s">
        <v>114</v>
      </c>
      <c r="L135" s="268"/>
      <c r="M135" s="269" t="s">
        <v>19</v>
      </c>
      <c r="N135" s="270" t="s">
        <v>40</v>
      </c>
      <c r="O135" s="85"/>
      <c r="P135" s="221">
        <f>O135*H135</f>
        <v>0</v>
      </c>
      <c r="Q135" s="221">
        <v>0.001</v>
      </c>
      <c r="R135" s="221">
        <f>Q135*H135</f>
        <v>0.0060000000000000001</v>
      </c>
      <c r="S135" s="221">
        <v>0</v>
      </c>
      <c r="T135" s="22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3" t="s">
        <v>159</v>
      </c>
      <c r="AT135" s="223" t="s">
        <v>189</v>
      </c>
      <c r="AU135" s="223" t="s">
        <v>76</v>
      </c>
      <c r="AY135" s="18" t="s">
        <v>108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74</v>
      </c>
      <c r="BK135" s="224">
        <f>ROUND(I135*H135,2)</f>
        <v>0</v>
      </c>
      <c r="BL135" s="18" t="s">
        <v>115</v>
      </c>
      <c r="BM135" s="223" t="s">
        <v>206</v>
      </c>
    </row>
    <row r="136" s="14" customFormat="1">
      <c r="A136" s="14"/>
      <c r="B136" s="239"/>
      <c r="C136" s="240"/>
      <c r="D136" s="225" t="s">
        <v>149</v>
      </c>
      <c r="E136" s="240"/>
      <c r="F136" s="242" t="s">
        <v>207</v>
      </c>
      <c r="G136" s="240"/>
      <c r="H136" s="243">
        <v>6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149</v>
      </c>
      <c r="AU136" s="249" t="s">
        <v>76</v>
      </c>
      <c r="AV136" s="14" t="s">
        <v>76</v>
      </c>
      <c r="AW136" s="14" t="s">
        <v>4</v>
      </c>
      <c r="AX136" s="14" t="s">
        <v>74</v>
      </c>
      <c r="AY136" s="249" t="s">
        <v>108</v>
      </c>
    </row>
    <row r="137" s="2" customFormat="1" ht="21.75" customHeight="1">
      <c r="A137" s="39"/>
      <c r="B137" s="40"/>
      <c r="C137" s="212" t="s">
        <v>208</v>
      </c>
      <c r="D137" s="212" t="s">
        <v>110</v>
      </c>
      <c r="E137" s="213" t="s">
        <v>209</v>
      </c>
      <c r="F137" s="214" t="s">
        <v>210</v>
      </c>
      <c r="G137" s="215" t="s">
        <v>113</v>
      </c>
      <c r="H137" s="216">
        <v>400</v>
      </c>
      <c r="I137" s="217"/>
      <c r="J137" s="218">
        <f>ROUND(I137*H137,2)</f>
        <v>0</v>
      </c>
      <c r="K137" s="214" t="s">
        <v>114</v>
      </c>
      <c r="L137" s="45"/>
      <c r="M137" s="219" t="s">
        <v>19</v>
      </c>
      <c r="N137" s="220" t="s">
        <v>40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115</v>
      </c>
      <c r="AT137" s="223" t="s">
        <v>110</v>
      </c>
      <c r="AU137" s="223" t="s">
        <v>76</v>
      </c>
      <c r="AY137" s="18" t="s">
        <v>108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74</v>
      </c>
      <c r="BK137" s="224">
        <f>ROUND(I137*H137,2)</f>
        <v>0</v>
      </c>
      <c r="BL137" s="18" t="s">
        <v>115</v>
      </c>
      <c r="BM137" s="223" t="s">
        <v>211</v>
      </c>
    </row>
    <row r="138" s="2" customFormat="1">
      <c r="A138" s="39"/>
      <c r="B138" s="40"/>
      <c r="C138" s="41"/>
      <c r="D138" s="225" t="s">
        <v>117</v>
      </c>
      <c r="E138" s="41"/>
      <c r="F138" s="226" t="s">
        <v>212</v>
      </c>
      <c r="G138" s="41"/>
      <c r="H138" s="41"/>
      <c r="I138" s="131"/>
      <c r="J138" s="41"/>
      <c r="K138" s="41"/>
      <c r="L138" s="45"/>
      <c r="M138" s="227"/>
      <c r="N138" s="22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117</v>
      </c>
      <c r="AU138" s="18" t="s">
        <v>76</v>
      </c>
    </row>
    <row r="139" s="13" customFormat="1">
      <c r="A139" s="13"/>
      <c r="B139" s="229"/>
      <c r="C139" s="230"/>
      <c r="D139" s="225" t="s">
        <v>149</v>
      </c>
      <c r="E139" s="231" t="s">
        <v>19</v>
      </c>
      <c r="F139" s="232" t="s">
        <v>213</v>
      </c>
      <c r="G139" s="230"/>
      <c r="H139" s="231" t="s">
        <v>19</v>
      </c>
      <c r="I139" s="233"/>
      <c r="J139" s="230"/>
      <c r="K139" s="230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149</v>
      </c>
      <c r="AU139" s="238" t="s">
        <v>76</v>
      </c>
      <c r="AV139" s="13" t="s">
        <v>74</v>
      </c>
      <c r="AW139" s="13" t="s">
        <v>31</v>
      </c>
      <c r="AX139" s="13" t="s">
        <v>69</v>
      </c>
      <c r="AY139" s="238" t="s">
        <v>108</v>
      </c>
    </row>
    <row r="140" s="14" customFormat="1">
      <c r="A140" s="14"/>
      <c r="B140" s="239"/>
      <c r="C140" s="240"/>
      <c r="D140" s="225" t="s">
        <v>149</v>
      </c>
      <c r="E140" s="241" t="s">
        <v>19</v>
      </c>
      <c r="F140" s="242" t="s">
        <v>214</v>
      </c>
      <c r="G140" s="240"/>
      <c r="H140" s="243">
        <v>100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149</v>
      </c>
      <c r="AU140" s="249" t="s">
        <v>76</v>
      </c>
      <c r="AV140" s="14" t="s">
        <v>76</v>
      </c>
      <c r="AW140" s="14" t="s">
        <v>31</v>
      </c>
      <c r="AX140" s="14" t="s">
        <v>69</v>
      </c>
      <c r="AY140" s="249" t="s">
        <v>108</v>
      </c>
    </row>
    <row r="141" s="13" customFormat="1">
      <c r="A141" s="13"/>
      <c r="B141" s="229"/>
      <c r="C141" s="230"/>
      <c r="D141" s="225" t="s">
        <v>149</v>
      </c>
      <c r="E141" s="231" t="s">
        <v>19</v>
      </c>
      <c r="F141" s="232" t="s">
        <v>215</v>
      </c>
      <c r="G141" s="230"/>
      <c r="H141" s="231" t="s">
        <v>19</v>
      </c>
      <c r="I141" s="233"/>
      <c r="J141" s="230"/>
      <c r="K141" s="230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149</v>
      </c>
      <c r="AU141" s="238" t="s">
        <v>76</v>
      </c>
      <c r="AV141" s="13" t="s">
        <v>74</v>
      </c>
      <c r="AW141" s="13" t="s">
        <v>31</v>
      </c>
      <c r="AX141" s="13" t="s">
        <v>69</v>
      </c>
      <c r="AY141" s="238" t="s">
        <v>108</v>
      </c>
    </row>
    <row r="142" s="14" customFormat="1">
      <c r="A142" s="14"/>
      <c r="B142" s="239"/>
      <c r="C142" s="240"/>
      <c r="D142" s="225" t="s">
        <v>149</v>
      </c>
      <c r="E142" s="241" t="s">
        <v>19</v>
      </c>
      <c r="F142" s="242" t="s">
        <v>216</v>
      </c>
      <c r="G142" s="240"/>
      <c r="H142" s="243">
        <v>300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149</v>
      </c>
      <c r="AU142" s="249" t="s">
        <v>76</v>
      </c>
      <c r="AV142" s="14" t="s">
        <v>76</v>
      </c>
      <c r="AW142" s="14" t="s">
        <v>31</v>
      </c>
      <c r="AX142" s="14" t="s">
        <v>69</v>
      </c>
      <c r="AY142" s="249" t="s">
        <v>108</v>
      </c>
    </row>
    <row r="143" s="15" customFormat="1">
      <c r="A143" s="15"/>
      <c r="B143" s="250"/>
      <c r="C143" s="251"/>
      <c r="D143" s="225" t="s">
        <v>149</v>
      </c>
      <c r="E143" s="252" t="s">
        <v>19</v>
      </c>
      <c r="F143" s="253" t="s">
        <v>158</v>
      </c>
      <c r="G143" s="251"/>
      <c r="H143" s="254">
        <v>400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0" t="s">
        <v>149</v>
      </c>
      <c r="AU143" s="260" t="s">
        <v>76</v>
      </c>
      <c r="AV143" s="15" t="s">
        <v>115</v>
      </c>
      <c r="AW143" s="15" t="s">
        <v>31</v>
      </c>
      <c r="AX143" s="15" t="s">
        <v>74</v>
      </c>
      <c r="AY143" s="260" t="s">
        <v>108</v>
      </c>
    </row>
    <row r="144" s="2" customFormat="1" ht="16.5" customHeight="1">
      <c r="A144" s="39"/>
      <c r="B144" s="40"/>
      <c r="C144" s="261" t="s">
        <v>217</v>
      </c>
      <c r="D144" s="261" t="s">
        <v>189</v>
      </c>
      <c r="E144" s="262" t="s">
        <v>218</v>
      </c>
      <c r="F144" s="263" t="s">
        <v>219</v>
      </c>
      <c r="G144" s="264" t="s">
        <v>192</v>
      </c>
      <c r="H144" s="265">
        <v>72</v>
      </c>
      <c r="I144" s="266"/>
      <c r="J144" s="267">
        <f>ROUND(I144*H144,2)</f>
        <v>0</v>
      </c>
      <c r="K144" s="263" t="s">
        <v>114</v>
      </c>
      <c r="L144" s="268"/>
      <c r="M144" s="269" t="s">
        <v>19</v>
      </c>
      <c r="N144" s="270" t="s">
        <v>40</v>
      </c>
      <c r="O144" s="85"/>
      <c r="P144" s="221">
        <f>O144*H144</f>
        <v>0</v>
      </c>
      <c r="Q144" s="221">
        <v>1</v>
      </c>
      <c r="R144" s="221">
        <f>Q144*H144</f>
        <v>72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159</v>
      </c>
      <c r="AT144" s="223" t="s">
        <v>189</v>
      </c>
      <c r="AU144" s="223" t="s">
        <v>76</v>
      </c>
      <c r="AY144" s="18" t="s">
        <v>108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74</v>
      </c>
      <c r="BK144" s="224">
        <f>ROUND(I144*H144,2)</f>
        <v>0</v>
      </c>
      <c r="BL144" s="18" t="s">
        <v>115</v>
      </c>
      <c r="BM144" s="223" t="s">
        <v>220</v>
      </c>
    </row>
    <row r="145" s="14" customFormat="1">
      <c r="A145" s="14"/>
      <c r="B145" s="239"/>
      <c r="C145" s="240"/>
      <c r="D145" s="225" t="s">
        <v>149</v>
      </c>
      <c r="E145" s="241" t="s">
        <v>19</v>
      </c>
      <c r="F145" s="242" t="s">
        <v>221</v>
      </c>
      <c r="G145" s="240"/>
      <c r="H145" s="243">
        <v>40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149</v>
      </c>
      <c r="AU145" s="249" t="s">
        <v>76</v>
      </c>
      <c r="AV145" s="14" t="s">
        <v>76</v>
      </c>
      <c r="AW145" s="14" t="s">
        <v>31</v>
      </c>
      <c r="AX145" s="14" t="s">
        <v>74</v>
      </c>
      <c r="AY145" s="249" t="s">
        <v>108</v>
      </c>
    </row>
    <row r="146" s="14" customFormat="1">
      <c r="A146" s="14"/>
      <c r="B146" s="239"/>
      <c r="C146" s="240"/>
      <c r="D146" s="225" t="s">
        <v>149</v>
      </c>
      <c r="E146" s="240"/>
      <c r="F146" s="242" t="s">
        <v>222</v>
      </c>
      <c r="G146" s="240"/>
      <c r="H146" s="243">
        <v>72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149</v>
      </c>
      <c r="AU146" s="249" t="s">
        <v>76</v>
      </c>
      <c r="AV146" s="14" t="s">
        <v>76</v>
      </c>
      <c r="AW146" s="14" t="s">
        <v>4</v>
      </c>
      <c r="AX146" s="14" t="s">
        <v>74</v>
      </c>
      <c r="AY146" s="249" t="s">
        <v>108</v>
      </c>
    </row>
    <row r="147" s="2" customFormat="1" ht="16.5" customHeight="1">
      <c r="A147" s="39"/>
      <c r="B147" s="40"/>
      <c r="C147" s="212" t="s">
        <v>223</v>
      </c>
      <c r="D147" s="212" t="s">
        <v>110</v>
      </c>
      <c r="E147" s="213" t="s">
        <v>224</v>
      </c>
      <c r="F147" s="214" t="s">
        <v>225</v>
      </c>
      <c r="G147" s="215" t="s">
        <v>113</v>
      </c>
      <c r="H147" s="216">
        <v>300</v>
      </c>
      <c r="I147" s="217"/>
      <c r="J147" s="218">
        <f>ROUND(I147*H147,2)</f>
        <v>0</v>
      </c>
      <c r="K147" s="214" t="s">
        <v>114</v>
      </c>
      <c r="L147" s="45"/>
      <c r="M147" s="219" t="s">
        <v>19</v>
      </c>
      <c r="N147" s="220" t="s">
        <v>40</v>
      </c>
      <c r="O147" s="85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115</v>
      </c>
      <c r="AT147" s="223" t="s">
        <v>110</v>
      </c>
      <c r="AU147" s="223" t="s">
        <v>76</v>
      </c>
      <c r="AY147" s="18" t="s">
        <v>108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74</v>
      </c>
      <c r="BK147" s="224">
        <f>ROUND(I147*H147,2)</f>
        <v>0</v>
      </c>
      <c r="BL147" s="18" t="s">
        <v>115</v>
      </c>
      <c r="BM147" s="223" t="s">
        <v>226</v>
      </c>
    </row>
    <row r="148" s="2" customFormat="1">
      <c r="A148" s="39"/>
      <c r="B148" s="40"/>
      <c r="C148" s="41"/>
      <c r="D148" s="225" t="s">
        <v>117</v>
      </c>
      <c r="E148" s="41"/>
      <c r="F148" s="226" t="s">
        <v>227</v>
      </c>
      <c r="G148" s="41"/>
      <c r="H148" s="41"/>
      <c r="I148" s="131"/>
      <c r="J148" s="41"/>
      <c r="K148" s="41"/>
      <c r="L148" s="45"/>
      <c r="M148" s="227"/>
      <c r="N148" s="22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117</v>
      </c>
      <c r="AU148" s="18" t="s">
        <v>76</v>
      </c>
    </row>
    <row r="149" s="2" customFormat="1" ht="16.5" customHeight="1">
      <c r="A149" s="39"/>
      <c r="B149" s="40"/>
      <c r="C149" s="212" t="s">
        <v>228</v>
      </c>
      <c r="D149" s="212" t="s">
        <v>110</v>
      </c>
      <c r="E149" s="213" t="s">
        <v>229</v>
      </c>
      <c r="F149" s="214" t="s">
        <v>230</v>
      </c>
      <c r="G149" s="215" t="s">
        <v>113</v>
      </c>
      <c r="H149" s="216">
        <v>811</v>
      </c>
      <c r="I149" s="217"/>
      <c r="J149" s="218">
        <f>ROUND(I149*H149,2)</f>
        <v>0</v>
      </c>
      <c r="K149" s="214" t="s">
        <v>114</v>
      </c>
      <c r="L149" s="45"/>
      <c r="M149" s="219" t="s">
        <v>19</v>
      </c>
      <c r="N149" s="220" t="s">
        <v>40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115</v>
      </c>
      <c r="AT149" s="223" t="s">
        <v>110</v>
      </c>
      <c r="AU149" s="223" t="s">
        <v>76</v>
      </c>
      <c r="AY149" s="18" t="s">
        <v>108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74</v>
      </c>
      <c r="BK149" s="224">
        <f>ROUND(I149*H149,2)</f>
        <v>0</v>
      </c>
      <c r="BL149" s="18" t="s">
        <v>115</v>
      </c>
      <c r="BM149" s="223" t="s">
        <v>231</v>
      </c>
    </row>
    <row r="150" s="2" customFormat="1">
      <c r="A150" s="39"/>
      <c r="B150" s="40"/>
      <c r="C150" s="41"/>
      <c r="D150" s="225" t="s">
        <v>117</v>
      </c>
      <c r="E150" s="41"/>
      <c r="F150" s="226" t="s">
        <v>227</v>
      </c>
      <c r="G150" s="41"/>
      <c r="H150" s="41"/>
      <c r="I150" s="131"/>
      <c r="J150" s="41"/>
      <c r="K150" s="41"/>
      <c r="L150" s="45"/>
      <c r="M150" s="227"/>
      <c r="N150" s="22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117</v>
      </c>
      <c r="AU150" s="18" t="s">
        <v>76</v>
      </c>
    </row>
    <row r="151" s="13" customFormat="1">
      <c r="A151" s="13"/>
      <c r="B151" s="229"/>
      <c r="C151" s="230"/>
      <c r="D151" s="225" t="s">
        <v>149</v>
      </c>
      <c r="E151" s="231" t="s">
        <v>19</v>
      </c>
      <c r="F151" s="232" t="s">
        <v>150</v>
      </c>
      <c r="G151" s="230"/>
      <c r="H151" s="231" t="s">
        <v>19</v>
      </c>
      <c r="I151" s="233"/>
      <c r="J151" s="230"/>
      <c r="K151" s="230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149</v>
      </c>
      <c r="AU151" s="238" t="s">
        <v>76</v>
      </c>
      <c r="AV151" s="13" t="s">
        <v>74</v>
      </c>
      <c r="AW151" s="13" t="s">
        <v>31</v>
      </c>
      <c r="AX151" s="13" t="s">
        <v>69</v>
      </c>
      <c r="AY151" s="238" t="s">
        <v>108</v>
      </c>
    </row>
    <row r="152" s="14" customFormat="1">
      <c r="A152" s="14"/>
      <c r="B152" s="239"/>
      <c r="C152" s="240"/>
      <c r="D152" s="225" t="s">
        <v>149</v>
      </c>
      <c r="E152" s="241" t="s">
        <v>19</v>
      </c>
      <c r="F152" s="242" t="s">
        <v>232</v>
      </c>
      <c r="G152" s="240"/>
      <c r="H152" s="243">
        <v>410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149</v>
      </c>
      <c r="AU152" s="249" t="s">
        <v>76</v>
      </c>
      <c r="AV152" s="14" t="s">
        <v>76</v>
      </c>
      <c r="AW152" s="14" t="s">
        <v>31</v>
      </c>
      <c r="AX152" s="14" t="s">
        <v>69</v>
      </c>
      <c r="AY152" s="249" t="s">
        <v>108</v>
      </c>
    </row>
    <row r="153" s="13" customFormat="1">
      <c r="A153" s="13"/>
      <c r="B153" s="229"/>
      <c r="C153" s="230"/>
      <c r="D153" s="225" t="s">
        <v>149</v>
      </c>
      <c r="E153" s="231" t="s">
        <v>19</v>
      </c>
      <c r="F153" s="232" t="s">
        <v>233</v>
      </c>
      <c r="G153" s="230"/>
      <c r="H153" s="231" t="s">
        <v>19</v>
      </c>
      <c r="I153" s="233"/>
      <c r="J153" s="230"/>
      <c r="K153" s="230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149</v>
      </c>
      <c r="AU153" s="238" t="s">
        <v>76</v>
      </c>
      <c r="AV153" s="13" t="s">
        <v>74</v>
      </c>
      <c r="AW153" s="13" t="s">
        <v>31</v>
      </c>
      <c r="AX153" s="13" t="s">
        <v>69</v>
      </c>
      <c r="AY153" s="238" t="s">
        <v>108</v>
      </c>
    </row>
    <row r="154" s="14" customFormat="1">
      <c r="A154" s="14"/>
      <c r="B154" s="239"/>
      <c r="C154" s="240"/>
      <c r="D154" s="225" t="s">
        <v>149</v>
      </c>
      <c r="E154" s="241" t="s">
        <v>19</v>
      </c>
      <c r="F154" s="242" t="s">
        <v>234</v>
      </c>
      <c r="G154" s="240"/>
      <c r="H154" s="243">
        <v>290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149</v>
      </c>
      <c r="AU154" s="249" t="s">
        <v>76</v>
      </c>
      <c r="AV154" s="14" t="s">
        <v>76</v>
      </c>
      <c r="AW154" s="14" t="s">
        <v>31</v>
      </c>
      <c r="AX154" s="14" t="s">
        <v>69</v>
      </c>
      <c r="AY154" s="249" t="s">
        <v>108</v>
      </c>
    </row>
    <row r="155" s="13" customFormat="1">
      <c r="A155" s="13"/>
      <c r="B155" s="229"/>
      <c r="C155" s="230"/>
      <c r="D155" s="225" t="s">
        <v>149</v>
      </c>
      <c r="E155" s="231" t="s">
        <v>19</v>
      </c>
      <c r="F155" s="232" t="s">
        <v>235</v>
      </c>
      <c r="G155" s="230"/>
      <c r="H155" s="231" t="s">
        <v>19</v>
      </c>
      <c r="I155" s="233"/>
      <c r="J155" s="230"/>
      <c r="K155" s="230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149</v>
      </c>
      <c r="AU155" s="238" t="s">
        <v>76</v>
      </c>
      <c r="AV155" s="13" t="s">
        <v>74</v>
      </c>
      <c r="AW155" s="13" t="s">
        <v>31</v>
      </c>
      <c r="AX155" s="13" t="s">
        <v>69</v>
      </c>
      <c r="AY155" s="238" t="s">
        <v>108</v>
      </c>
    </row>
    <row r="156" s="14" customFormat="1">
      <c r="A156" s="14"/>
      <c r="B156" s="239"/>
      <c r="C156" s="240"/>
      <c r="D156" s="225" t="s">
        <v>149</v>
      </c>
      <c r="E156" s="241" t="s">
        <v>19</v>
      </c>
      <c r="F156" s="242" t="s">
        <v>176</v>
      </c>
      <c r="G156" s="240"/>
      <c r="H156" s="243">
        <v>11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149</v>
      </c>
      <c r="AU156" s="249" t="s">
        <v>76</v>
      </c>
      <c r="AV156" s="14" t="s">
        <v>76</v>
      </c>
      <c r="AW156" s="14" t="s">
        <v>31</v>
      </c>
      <c r="AX156" s="14" t="s">
        <v>69</v>
      </c>
      <c r="AY156" s="249" t="s">
        <v>108</v>
      </c>
    </row>
    <row r="157" s="13" customFormat="1">
      <c r="A157" s="13"/>
      <c r="B157" s="229"/>
      <c r="C157" s="230"/>
      <c r="D157" s="225" t="s">
        <v>149</v>
      </c>
      <c r="E157" s="231" t="s">
        <v>19</v>
      </c>
      <c r="F157" s="232" t="s">
        <v>236</v>
      </c>
      <c r="G157" s="230"/>
      <c r="H157" s="231" t="s">
        <v>19</v>
      </c>
      <c r="I157" s="233"/>
      <c r="J157" s="230"/>
      <c r="K157" s="230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149</v>
      </c>
      <c r="AU157" s="238" t="s">
        <v>76</v>
      </c>
      <c r="AV157" s="13" t="s">
        <v>74</v>
      </c>
      <c r="AW157" s="13" t="s">
        <v>31</v>
      </c>
      <c r="AX157" s="13" t="s">
        <v>69</v>
      </c>
      <c r="AY157" s="238" t="s">
        <v>108</v>
      </c>
    </row>
    <row r="158" s="14" customFormat="1">
      <c r="A158" s="14"/>
      <c r="B158" s="239"/>
      <c r="C158" s="240"/>
      <c r="D158" s="225" t="s">
        <v>149</v>
      </c>
      <c r="E158" s="241" t="s">
        <v>19</v>
      </c>
      <c r="F158" s="242" t="s">
        <v>214</v>
      </c>
      <c r="G158" s="240"/>
      <c r="H158" s="243">
        <v>100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149</v>
      </c>
      <c r="AU158" s="249" t="s">
        <v>76</v>
      </c>
      <c r="AV158" s="14" t="s">
        <v>76</v>
      </c>
      <c r="AW158" s="14" t="s">
        <v>31</v>
      </c>
      <c r="AX158" s="14" t="s">
        <v>69</v>
      </c>
      <c r="AY158" s="249" t="s">
        <v>108</v>
      </c>
    </row>
    <row r="159" s="15" customFormat="1">
      <c r="A159" s="15"/>
      <c r="B159" s="250"/>
      <c r="C159" s="251"/>
      <c r="D159" s="225" t="s">
        <v>149</v>
      </c>
      <c r="E159" s="252" t="s">
        <v>19</v>
      </c>
      <c r="F159" s="253" t="s">
        <v>158</v>
      </c>
      <c r="G159" s="251"/>
      <c r="H159" s="254">
        <v>811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0" t="s">
        <v>149</v>
      </c>
      <c r="AU159" s="260" t="s">
        <v>76</v>
      </c>
      <c r="AV159" s="15" t="s">
        <v>115</v>
      </c>
      <c r="AW159" s="15" t="s">
        <v>31</v>
      </c>
      <c r="AX159" s="15" t="s">
        <v>74</v>
      </c>
      <c r="AY159" s="260" t="s">
        <v>108</v>
      </c>
    </row>
    <row r="160" s="2" customFormat="1" ht="21.75" customHeight="1">
      <c r="A160" s="39"/>
      <c r="B160" s="40"/>
      <c r="C160" s="261" t="s">
        <v>237</v>
      </c>
      <c r="D160" s="261" t="s">
        <v>189</v>
      </c>
      <c r="E160" s="262" t="s">
        <v>238</v>
      </c>
      <c r="F160" s="263" t="s">
        <v>239</v>
      </c>
      <c r="G160" s="264" t="s">
        <v>146</v>
      </c>
      <c r="H160" s="265">
        <v>210</v>
      </c>
      <c r="I160" s="266"/>
      <c r="J160" s="267">
        <f>ROUND(I160*H160,2)</f>
        <v>0</v>
      </c>
      <c r="K160" s="263" t="s">
        <v>114</v>
      </c>
      <c r="L160" s="268"/>
      <c r="M160" s="269" t="s">
        <v>19</v>
      </c>
      <c r="N160" s="270" t="s">
        <v>40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159</v>
      </c>
      <c r="AT160" s="223" t="s">
        <v>189</v>
      </c>
      <c r="AU160" s="223" t="s">
        <v>76</v>
      </c>
      <c r="AY160" s="18" t="s">
        <v>108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74</v>
      </c>
      <c r="BK160" s="224">
        <f>ROUND(I160*H160,2)</f>
        <v>0</v>
      </c>
      <c r="BL160" s="18" t="s">
        <v>115</v>
      </c>
      <c r="BM160" s="223" t="s">
        <v>240</v>
      </c>
    </row>
    <row r="161" s="2" customFormat="1">
      <c r="A161" s="39"/>
      <c r="B161" s="40"/>
      <c r="C161" s="41"/>
      <c r="D161" s="225" t="s">
        <v>137</v>
      </c>
      <c r="E161" s="41"/>
      <c r="F161" s="226" t="s">
        <v>241</v>
      </c>
      <c r="G161" s="41"/>
      <c r="H161" s="41"/>
      <c r="I161" s="131"/>
      <c r="J161" s="41"/>
      <c r="K161" s="41"/>
      <c r="L161" s="45"/>
      <c r="M161" s="227"/>
      <c r="N161" s="228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137</v>
      </c>
      <c r="AU161" s="18" t="s">
        <v>76</v>
      </c>
    </row>
    <row r="162" s="14" customFormat="1">
      <c r="A162" s="14"/>
      <c r="B162" s="239"/>
      <c r="C162" s="240"/>
      <c r="D162" s="225" t="s">
        <v>149</v>
      </c>
      <c r="E162" s="241" t="s">
        <v>19</v>
      </c>
      <c r="F162" s="242" t="s">
        <v>242</v>
      </c>
      <c r="G162" s="240"/>
      <c r="H162" s="243">
        <v>210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149</v>
      </c>
      <c r="AU162" s="249" t="s">
        <v>76</v>
      </c>
      <c r="AV162" s="14" t="s">
        <v>76</v>
      </c>
      <c r="AW162" s="14" t="s">
        <v>31</v>
      </c>
      <c r="AX162" s="14" t="s">
        <v>74</v>
      </c>
      <c r="AY162" s="249" t="s">
        <v>108</v>
      </c>
    </row>
    <row r="163" s="12" customFormat="1" ht="22.8" customHeight="1">
      <c r="A163" s="12"/>
      <c r="B163" s="196"/>
      <c r="C163" s="197"/>
      <c r="D163" s="198" t="s">
        <v>68</v>
      </c>
      <c r="E163" s="210" t="s">
        <v>76</v>
      </c>
      <c r="F163" s="210" t="s">
        <v>243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SUM(P164:P169)</f>
        <v>0</v>
      </c>
      <c r="Q163" s="204"/>
      <c r="R163" s="205">
        <f>SUM(R164:R169)</f>
        <v>0.092399999999999996</v>
      </c>
      <c r="S163" s="204"/>
      <c r="T163" s="206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74</v>
      </c>
      <c r="AT163" s="208" t="s">
        <v>68</v>
      </c>
      <c r="AU163" s="208" t="s">
        <v>74</v>
      </c>
      <c r="AY163" s="207" t="s">
        <v>108</v>
      </c>
      <c r="BK163" s="209">
        <f>SUM(BK164:BK169)</f>
        <v>0</v>
      </c>
    </row>
    <row r="164" s="2" customFormat="1" ht="21.75" customHeight="1">
      <c r="A164" s="39"/>
      <c r="B164" s="40"/>
      <c r="C164" s="212" t="s">
        <v>7</v>
      </c>
      <c r="D164" s="212" t="s">
        <v>110</v>
      </c>
      <c r="E164" s="213" t="s">
        <v>244</v>
      </c>
      <c r="F164" s="214" t="s">
        <v>245</v>
      </c>
      <c r="G164" s="215" t="s">
        <v>113</v>
      </c>
      <c r="H164" s="216">
        <v>210</v>
      </c>
      <c r="I164" s="217"/>
      <c r="J164" s="218">
        <f>ROUND(I164*H164,2)</f>
        <v>0</v>
      </c>
      <c r="K164" s="214" t="s">
        <v>114</v>
      </c>
      <c r="L164" s="45"/>
      <c r="M164" s="219" t="s">
        <v>19</v>
      </c>
      <c r="N164" s="220" t="s">
        <v>40</v>
      </c>
      <c r="O164" s="85"/>
      <c r="P164" s="221">
        <f>O164*H164</f>
        <v>0</v>
      </c>
      <c r="Q164" s="221">
        <v>0.00013999999999999999</v>
      </c>
      <c r="R164" s="221">
        <f>Q164*H164</f>
        <v>0.029399999999999999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115</v>
      </c>
      <c r="AT164" s="223" t="s">
        <v>110</v>
      </c>
      <c r="AU164" s="223" t="s">
        <v>76</v>
      </c>
      <c r="AY164" s="18" t="s">
        <v>108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74</v>
      </c>
      <c r="BK164" s="224">
        <f>ROUND(I164*H164,2)</f>
        <v>0</v>
      </c>
      <c r="BL164" s="18" t="s">
        <v>115</v>
      </c>
      <c r="BM164" s="223" t="s">
        <v>246</v>
      </c>
    </row>
    <row r="165" s="2" customFormat="1">
      <c r="A165" s="39"/>
      <c r="B165" s="40"/>
      <c r="C165" s="41"/>
      <c r="D165" s="225" t="s">
        <v>117</v>
      </c>
      <c r="E165" s="41"/>
      <c r="F165" s="226" t="s">
        <v>247</v>
      </c>
      <c r="G165" s="41"/>
      <c r="H165" s="41"/>
      <c r="I165" s="131"/>
      <c r="J165" s="41"/>
      <c r="K165" s="41"/>
      <c r="L165" s="45"/>
      <c r="M165" s="227"/>
      <c r="N165" s="22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117</v>
      </c>
      <c r="AU165" s="18" t="s">
        <v>76</v>
      </c>
    </row>
    <row r="166" s="14" customFormat="1">
      <c r="A166" s="14"/>
      <c r="B166" s="239"/>
      <c r="C166" s="240"/>
      <c r="D166" s="225" t="s">
        <v>149</v>
      </c>
      <c r="E166" s="241" t="s">
        <v>19</v>
      </c>
      <c r="F166" s="242" t="s">
        <v>248</v>
      </c>
      <c r="G166" s="240"/>
      <c r="H166" s="243">
        <v>700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149</v>
      </c>
      <c r="AU166" s="249" t="s">
        <v>76</v>
      </c>
      <c r="AV166" s="14" t="s">
        <v>76</v>
      </c>
      <c r="AW166" s="14" t="s">
        <v>31</v>
      </c>
      <c r="AX166" s="14" t="s">
        <v>74</v>
      </c>
      <c r="AY166" s="249" t="s">
        <v>108</v>
      </c>
    </row>
    <row r="167" s="14" customFormat="1">
      <c r="A167" s="14"/>
      <c r="B167" s="239"/>
      <c r="C167" s="240"/>
      <c r="D167" s="225" t="s">
        <v>149</v>
      </c>
      <c r="E167" s="240"/>
      <c r="F167" s="242" t="s">
        <v>249</v>
      </c>
      <c r="G167" s="240"/>
      <c r="H167" s="243">
        <v>210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149</v>
      </c>
      <c r="AU167" s="249" t="s">
        <v>76</v>
      </c>
      <c r="AV167" s="14" t="s">
        <v>76</v>
      </c>
      <c r="AW167" s="14" t="s">
        <v>4</v>
      </c>
      <c r="AX167" s="14" t="s">
        <v>74</v>
      </c>
      <c r="AY167" s="249" t="s">
        <v>108</v>
      </c>
    </row>
    <row r="168" s="2" customFormat="1" ht="16.5" customHeight="1">
      <c r="A168" s="39"/>
      <c r="B168" s="40"/>
      <c r="C168" s="261" t="s">
        <v>250</v>
      </c>
      <c r="D168" s="261" t="s">
        <v>189</v>
      </c>
      <c r="E168" s="262" t="s">
        <v>251</v>
      </c>
      <c r="F168" s="263" t="s">
        <v>252</v>
      </c>
      <c r="G168" s="264" t="s">
        <v>113</v>
      </c>
      <c r="H168" s="265">
        <v>210</v>
      </c>
      <c r="I168" s="266"/>
      <c r="J168" s="267">
        <f>ROUND(I168*H168,2)</f>
        <v>0</v>
      </c>
      <c r="K168" s="263" t="s">
        <v>114</v>
      </c>
      <c r="L168" s="268"/>
      <c r="M168" s="269" t="s">
        <v>19</v>
      </c>
      <c r="N168" s="270" t="s">
        <v>40</v>
      </c>
      <c r="O168" s="85"/>
      <c r="P168" s="221">
        <f>O168*H168</f>
        <v>0</v>
      </c>
      <c r="Q168" s="221">
        <v>0.00029999999999999997</v>
      </c>
      <c r="R168" s="221">
        <f>Q168*H168</f>
        <v>0.063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159</v>
      </c>
      <c r="AT168" s="223" t="s">
        <v>189</v>
      </c>
      <c r="AU168" s="223" t="s">
        <v>76</v>
      </c>
      <c r="AY168" s="18" t="s">
        <v>108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74</v>
      </c>
      <c r="BK168" s="224">
        <f>ROUND(I168*H168,2)</f>
        <v>0</v>
      </c>
      <c r="BL168" s="18" t="s">
        <v>115</v>
      </c>
      <c r="BM168" s="223" t="s">
        <v>253</v>
      </c>
    </row>
    <row r="169" s="14" customFormat="1">
      <c r="A169" s="14"/>
      <c r="B169" s="239"/>
      <c r="C169" s="240"/>
      <c r="D169" s="225" t="s">
        <v>149</v>
      </c>
      <c r="E169" s="240"/>
      <c r="F169" s="242" t="s">
        <v>249</v>
      </c>
      <c r="G169" s="240"/>
      <c r="H169" s="243">
        <v>210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149</v>
      </c>
      <c r="AU169" s="249" t="s">
        <v>76</v>
      </c>
      <c r="AV169" s="14" t="s">
        <v>76</v>
      </c>
      <c r="AW169" s="14" t="s">
        <v>4</v>
      </c>
      <c r="AX169" s="14" t="s">
        <v>74</v>
      </c>
      <c r="AY169" s="249" t="s">
        <v>108</v>
      </c>
    </row>
    <row r="170" s="12" customFormat="1" ht="22.8" customHeight="1">
      <c r="A170" s="12"/>
      <c r="B170" s="196"/>
      <c r="C170" s="197"/>
      <c r="D170" s="198" t="s">
        <v>68</v>
      </c>
      <c r="E170" s="210" t="s">
        <v>115</v>
      </c>
      <c r="F170" s="210" t="s">
        <v>254</v>
      </c>
      <c r="G170" s="197"/>
      <c r="H170" s="197"/>
      <c r="I170" s="200"/>
      <c r="J170" s="211">
        <f>BK170</f>
        <v>0</v>
      </c>
      <c r="K170" s="197"/>
      <c r="L170" s="202"/>
      <c r="M170" s="203"/>
      <c r="N170" s="204"/>
      <c r="O170" s="204"/>
      <c r="P170" s="205">
        <f>SUM(P171:P173)</f>
        <v>0</v>
      </c>
      <c r="Q170" s="204"/>
      <c r="R170" s="205">
        <f>SUM(R171:R173)</f>
        <v>0</v>
      </c>
      <c r="S170" s="204"/>
      <c r="T170" s="206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7" t="s">
        <v>74</v>
      </c>
      <c r="AT170" s="208" t="s">
        <v>68</v>
      </c>
      <c r="AU170" s="208" t="s">
        <v>74</v>
      </c>
      <c r="AY170" s="207" t="s">
        <v>108</v>
      </c>
      <c r="BK170" s="209">
        <f>SUM(BK171:BK173)</f>
        <v>0</v>
      </c>
    </row>
    <row r="171" s="2" customFormat="1" ht="16.5" customHeight="1">
      <c r="A171" s="39"/>
      <c r="B171" s="40"/>
      <c r="C171" s="212" t="s">
        <v>255</v>
      </c>
      <c r="D171" s="212" t="s">
        <v>110</v>
      </c>
      <c r="E171" s="213" t="s">
        <v>256</v>
      </c>
      <c r="F171" s="214" t="s">
        <v>257</v>
      </c>
      <c r="G171" s="215" t="s">
        <v>146</v>
      </c>
      <c r="H171" s="216">
        <v>0.47999999999999998</v>
      </c>
      <c r="I171" s="217"/>
      <c r="J171" s="218">
        <f>ROUND(I171*H171,2)</f>
        <v>0</v>
      </c>
      <c r="K171" s="214" t="s">
        <v>114</v>
      </c>
      <c r="L171" s="45"/>
      <c r="M171" s="219" t="s">
        <v>19</v>
      </c>
      <c r="N171" s="220" t="s">
        <v>40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115</v>
      </c>
      <c r="AT171" s="223" t="s">
        <v>110</v>
      </c>
      <c r="AU171" s="223" t="s">
        <v>76</v>
      </c>
      <c r="AY171" s="18" t="s">
        <v>108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74</v>
      </c>
      <c r="BK171" s="224">
        <f>ROUND(I171*H171,2)</f>
        <v>0</v>
      </c>
      <c r="BL171" s="18" t="s">
        <v>115</v>
      </c>
      <c r="BM171" s="223" t="s">
        <v>258</v>
      </c>
    </row>
    <row r="172" s="2" customFormat="1">
      <c r="A172" s="39"/>
      <c r="B172" s="40"/>
      <c r="C172" s="41"/>
      <c r="D172" s="225" t="s">
        <v>117</v>
      </c>
      <c r="E172" s="41"/>
      <c r="F172" s="226" t="s">
        <v>259</v>
      </c>
      <c r="G172" s="41"/>
      <c r="H172" s="41"/>
      <c r="I172" s="131"/>
      <c r="J172" s="41"/>
      <c r="K172" s="41"/>
      <c r="L172" s="45"/>
      <c r="M172" s="227"/>
      <c r="N172" s="228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117</v>
      </c>
      <c r="AU172" s="18" t="s">
        <v>76</v>
      </c>
    </row>
    <row r="173" s="14" customFormat="1">
      <c r="A173" s="14"/>
      <c r="B173" s="239"/>
      <c r="C173" s="240"/>
      <c r="D173" s="225" t="s">
        <v>149</v>
      </c>
      <c r="E173" s="241" t="s">
        <v>19</v>
      </c>
      <c r="F173" s="242" t="s">
        <v>260</v>
      </c>
      <c r="G173" s="240"/>
      <c r="H173" s="243">
        <v>0.47999999999999998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149</v>
      </c>
      <c r="AU173" s="249" t="s">
        <v>76</v>
      </c>
      <c r="AV173" s="14" t="s">
        <v>76</v>
      </c>
      <c r="AW173" s="14" t="s">
        <v>31</v>
      </c>
      <c r="AX173" s="14" t="s">
        <v>74</v>
      </c>
      <c r="AY173" s="249" t="s">
        <v>108</v>
      </c>
    </row>
    <row r="174" s="12" customFormat="1" ht="22.8" customHeight="1">
      <c r="A174" s="12"/>
      <c r="B174" s="196"/>
      <c r="C174" s="197"/>
      <c r="D174" s="198" t="s">
        <v>68</v>
      </c>
      <c r="E174" s="210" t="s">
        <v>133</v>
      </c>
      <c r="F174" s="210" t="s">
        <v>261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SUM(P175:P214)</f>
        <v>0</v>
      </c>
      <c r="Q174" s="204"/>
      <c r="R174" s="205">
        <f>SUM(R175:R214)</f>
        <v>173.56957999999997</v>
      </c>
      <c r="S174" s="204"/>
      <c r="T174" s="206">
        <f>SUM(T175:T214)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74</v>
      </c>
      <c r="AT174" s="208" t="s">
        <v>68</v>
      </c>
      <c r="AU174" s="208" t="s">
        <v>74</v>
      </c>
      <c r="AY174" s="207" t="s">
        <v>108</v>
      </c>
      <c r="BK174" s="209">
        <f>SUM(BK175:BK214)</f>
        <v>0</v>
      </c>
    </row>
    <row r="175" s="2" customFormat="1" ht="16.5" customHeight="1">
      <c r="A175" s="39"/>
      <c r="B175" s="40"/>
      <c r="C175" s="212" t="s">
        <v>262</v>
      </c>
      <c r="D175" s="212" t="s">
        <v>110</v>
      </c>
      <c r="E175" s="213" t="s">
        <v>263</v>
      </c>
      <c r="F175" s="214" t="s">
        <v>264</v>
      </c>
      <c r="G175" s="215" t="s">
        <v>113</v>
      </c>
      <c r="H175" s="216">
        <v>11</v>
      </c>
      <c r="I175" s="217"/>
      <c r="J175" s="218">
        <f>ROUND(I175*H175,2)</f>
        <v>0</v>
      </c>
      <c r="K175" s="214" t="s">
        <v>114</v>
      </c>
      <c r="L175" s="45"/>
      <c r="M175" s="219" t="s">
        <v>19</v>
      </c>
      <c r="N175" s="220" t="s">
        <v>40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115</v>
      </c>
      <c r="AT175" s="223" t="s">
        <v>110</v>
      </c>
      <c r="AU175" s="223" t="s">
        <v>76</v>
      </c>
      <c r="AY175" s="18" t="s">
        <v>108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74</v>
      </c>
      <c r="BK175" s="224">
        <f>ROUND(I175*H175,2)</f>
        <v>0</v>
      </c>
      <c r="BL175" s="18" t="s">
        <v>115</v>
      </c>
      <c r="BM175" s="223" t="s">
        <v>265</v>
      </c>
    </row>
    <row r="176" s="13" customFormat="1">
      <c r="A176" s="13"/>
      <c r="B176" s="229"/>
      <c r="C176" s="230"/>
      <c r="D176" s="225" t="s">
        <v>149</v>
      </c>
      <c r="E176" s="231" t="s">
        <v>19</v>
      </c>
      <c r="F176" s="232" t="s">
        <v>266</v>
      </c>
      <c r="G176" s="230"/>
      <c r="H176" s="231" t="s">
        <v>19</v>
      </c>
      <c r="I176" s="233"/>
      <c r="J176" s="230"/>
      <c r="K176" s="230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149</v>
      </c>
      <c r="AU176" s="238" t="s">
        <v>76</v>
      </c>
      <c r="AV176" s="13" t="s">
        <v>74</v>
      </c>
      <c r="AW176" s="13" t="s">
        <v>31</v>
      </c>
      <c r="AX176" s="13" t="s">
        <v>69</v>
      </c>
      <c r="AY176" s="238" t="s">
        <v>108</v>
      </c>
    </row>
    <row r="177" s="14" customFormat="1">
      <c r="A177" s="14"/>
      <c r="B177" s="239"/>
      <c r="C177" s="240"/>
      <c r="D177" s="225" t="s">
        <v>149</v>
      </c>
      <c r="E177" s="241" t="s">
        <v>19</v>
      </c>
      <c r="F177" s="242" t="s">
        <v>176</v>
      </c>
      <c r="G177" s="240"/>
      <c r="H177" s="243">
        <v>11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149</v>
      </c>
      <c r="AU177" s="249" t="s">
        <v>76</v>
      </c>
      <c r="AV177" s="14" t="s">
        <v>76</v>
      </c>
      <c r="AW177" s="14" t="s">
        <v>31</v>
      </c>
      <c r="AX177" s="14" t="s">
        <v>74</v>
      </c>
      <c r="AY177" s="249" t="s">
        <v>108</v>
      </c>
    </row>
    <row r="178" s="2" customFormat="1" ht="16.5" customHeight="1">
      <c r="A178" s="39"/>
      <c r="B178" s="40"/>
      <c r="C178" s="212" t="s">
        <v>267</v>
      </c>
      <c r="D178" s="212" t="s">
        <v>110</v>
      </c>
      <c r="E178" s="213" t="s">
        <v>268</v>
      </c>
      <c r="F178" s="214" t="s">
        <v>269</v>
      </c>
      <c r="G178" s="215" t="s">
        <v>113</v>
      </c>
      <c r="H178" s="216">
        <v>5</v>
      </c>
      <c r="I178" s="217"/>
      <c r="J178" s="218">
        <f>ROUND(I178*H178,2)</f>
        <v>0</v>
      </c>
      <c r="K178" s="214" t="s">
        <v>114</v>
      </c>
      <c r="L178" s="45"/>
      <c r="M178" s="219" t="s">
        <v>19</v>
      </c>
      <c r="N178" s="220" t="s">
        <v>40</v>
      </c>
      <c r="O178" s="85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3" t="s">
        <v>115</v>
      </c>
      <c r="AT178" s="223" t="s">
        <v>110</v>
      </c>
      <c r="AU178" s="223" t="s">
        <v>76</v>
      </c>
      <c r="AY178" s="18" t="s">
        <v>108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74</v>
      </c>
      <c r="BK178" s="224">
        <f>ROUND(I178*H178,2)</f>
        <v>0</v>
      </c>
      <c r="BL178" s="18" t="s">
        <v>115</v>
      </c>
      <c r="BM178" s="223" t="s">
        <v>270</v>
      </c>
    </row>
    <row r="179" s="2" customFormat="1" ht="16.5" customHeight="1">
      <c r="A179" s="39"/>
      <c r="B179" s="40"/>
      <c r="C179" s="212" t="s">
        <v>271</v>
      </c>
      <c r="D179" s="212" t="s">
        <v>110</v>
      </c>
      <c r="E179" s="213" t="s">
        <v>272</v>
      </c>
      <c r="F179" s="214" t="s">
        <v>273</v>
      </c>
      <c r="G179" s="215" t="s">
        <v>113</v>
      </c>
      <c r="H179" s="216">
        <v>700</v>
      </c>
      <c r="I179" s="217"/>
      <c r="J179" s="218">
        <f>ROUND(I179*H179,2)</f>
        <v>0</v>
      </c>
      <c r="K179" s="214" t="s">
        <v>114</v>
      </c>
      <c r="L179" s="45"/>
      <c r="M179" s="219" t="s">
        <v>19</v>
      </c>
      <c r="N179" s="220" t="s">
        <v>40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115</v>
      </c>
      <c r="AT179" s="223" t="s">
        <v>110</v>
      </c>
      <c r="AU179" s="223" t="s">
        <v>76</v>
      </c>
      <c r="AY179" s="18" t="s">
        <v>108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74</v>
      </c>
      <c r="BK179" s="224">
        <f>ROUND(I179*H179,2)</f>
        <v>0</v>
      </c>
      <c r="BL179" s="18" t="s">
        <v>115</v>
      </c>
      <c r="BM179" s="223" t="s">
        <v>274</v>
      </c>
    </row>
    <row r="180" s="13" customFormat="1">
      <c r="A180" s="13"/>
      <c r="B180" s="229"/>
      <c r="C180" s="230"/>
      <c r="D180" s="225" t="s">
        <v>149</v>
      </c>
      <c r="E180" s="231" t="s">
        <v>19</v>
      </c>
      <c r="F180" s="232" t="s">
        <v>275</v>
      </c>
      <c r="G180" s="230"/>
      <c r="H180" s="231" t="s">
        <v>19</v>
      </c>
      <c r="I180" s="233"/>
      <c r="J180" s="230"/>
      <c r="K180" s="230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149</v>
      </c>
      <c r="AU180" s="238" t="s">
        <v>76</v>
      </c>
      <c r="AV180" s="13" t="s">
        <v>74</v>
      </c>
      <c r="AW180" s="13" t="s">
        <v>31</v>
      </c>
      <c r="AX180" s="13" t="s">
        <v>69</v>
      </c>
      <c r="AY180" s="238" t="s">
        <v>108</v>
      </c>
    </row>
    <row r="181" s="14" customFormat="1">
      <c r="A181" s="14"/>
      <c r="B181" s="239"/>
      <c r="C181" s="240"/>
      <c r="D181" s="225" t="s">
        <v>149</v>
      </c>
      <c r="E181" s="241" t="s">
        <v>19</v>
      </c>
      <c r="F181" s="242" t="s">
        <v>276</v>
      </c>
      <c r="G181" s="240"/>
      <c r="H181" s="243">
        <v>405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149</v>
      </c>
      <c r="AU181" s="249" t="s">
        <v>76</v>
      </c>
      <c r="AV181" s="14" t="s">
        <v>76</v>
      </c>
      <c r="AW181" s="14" t="s">
        <v>31</v>
      </c>
      <c r="AX181" s="14" t="s">
        <v>69</v>
      </c>
      <c r="AY181" s="249" t="s">
        <v>108</v>
      </c>
    </row>
    <row r="182" s="13" customFormat="1">
      <c r="A182" s="13"/>
      <c r="B182" s="229"/>
      <c r="C182" s="230"/>
      <c r="D182" s="225" t="s">
        <v>149</v>
      </c>
      <c r="E182" s="231" t="s">
        <v>19</v>
      </c>
      <c r="F182" s="232" t="s">
        <v>277</v>
      </c>
      <c r="G182" s="230"/>
      <c r="H182" s="231" t="s">
        <v>19</v>
      </c>
      <c r="I182" s="233"/>
      <c r="J182" s="230"/>
      <c r="K182" s="230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149</v>
      </c>
      <c r="AU182" s="238" t="s">
        <v>76</v>
      </c>
      <c r="AV182" s="13" t="s">
        <v>74</v>
      </c>
      <c r="AW182" s="13" t="s">
        <v>31</v>
      </c>
      <c r="AX182" s="13" t="s">
        <v>69</v>
      </c>
      <c r="AY182" s="238" t="s">
        <v>108</v>
      </c>
    </row>
    <row r="183" s="14" customFormat="1">
      <c r="A183" s="14"/>
      <c r="B183" s="239"/>
      <c r="C183" s="240"/>
      <c r="D183" s="225" t="s">
        <v>149</v>
      </c>
      <c r="E183" s="241" t="s">
        <v>19</v>
      </c>
      <c r="F183" s="242" t="s">
        <v>234</v>
      </c>
      <c r="G183" s="240"/>
      <c r="H183" s="243">
        <v>290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149</v>
      </c>
      <c r="AU183" s="249" t="s">
        <v>76</v>
      </c>
      <c r="AV183" s="14" t="s">
        <v>76</v>
      </c>
      <c r="AW183" s="14" t="s">
        <v>31</v>
      </c>
      <c r="AX183" s="14" t="s">
        <v>69</v>
      </c>
      <c r="AY183" s="249" t="s">
        <v>108</v>
      </c>
    </row>
    <row r="184" s="13" customFormat="1">
      <c r="A184" s="13"/>
      <c r="B184" s="229"/>
      <c r="C184" s="230"/>
      <c r="D184" s="225" t="s">
        <v>149</v>
      </c>
      <c r="E184" s="231" t="s">
        <v>19</v>
      </c>
      <c r="F184" s="232" t="s">
        <v>278</v>
      </c>
      <c r="G184" s="230"/>
      <c r="H184" s="231" t="s">
        <v>19</v>
      </c>
      <c r="I184" s="233"/>
      <c r="J184" s="230"/>
      <c r="K184" s="230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149</v>
      </c>
      <c r="AU184" s="238" t="s">
        <v>76</v>
      </c>
      <c r="AV184" s="13" t="s">
        <v>74</v>
      </c>
      <c r="AW184" s="13" t="s">
        <v>31</v>
      </c>
      <c r="AX184" s="13" t="s">
        <v>69</v>
      </c>
      <c r="AY184" s="238" t="s">
        <v>108</v>
      </c>
    </row>
    <row r="185" s="14" customFormat="1">
      <c r="A185" s="14"/>
      <c r="B185" s="239"/>
      <c r="C185" s="240"/>
      <c r="D185" s="225" t="s">
        <v>149</v>
      </c>
      <c r="E185" s="241" t="s">
        <v>19</v>
      </c>
      <c r="F185" s="242" t="s">
        <v>133</v>
      </c>
      <c r="G185" s="240"/>
      <c r="H185" s="243">
        <v>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149</v>
      </c>
      <c r="AU185" s="249" t="s">
        <v>76</v>
      </c>
      <c r="AV185" s="14" t="s">
        <v>76</v>
      </c>
      <c r="AW185" s="14" t="s">
        <v>31</v>
      </c>
      <c r="AX185" s="14" t="s">
        <v>69</v>
      </c>
      <c r="AY185" s="249" t="s">
        <v>108</v>
      </c>
    </row>
    <row r="186" s="15" customFormat="1">
      <c r="A186" s="15"/>
      <c r="B186" s="250"/>
      <c r="C186" s="251"/>
      <c r="D186" s="225" t="s">
        <v>149</v>
      </c>
      <c r="E186" s="252" t="s">
        <v>19</v>
      </c>
      <c r="F186" s="253" t="s">
        <v>158</v>
      </c>
      <c r="G186" s="251"/>
      <c r="H186" s="254">
        <v>700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0" t="s">
        <v>149</v>
      </c>
      <c r="AU186" s="260" t="s">
        <v>76</v>
      </c>
      <c r="AV186" s="15" t="s">
        <v>115</v>
      </c>
      <c r="AW186" s="15" t="s">
        <v>31</v>
      </c>
      <c r="AX186" s="15" t="s">
        <v>74</v>
      </c>
      <c r="AY186" s="260" t="s">
        <v>108</v>
      </c>
    </row>
    <row r="187" s="2" customFormat="1" ht="16.5" customHeight="1">
      <c r="A187" s="39"/>
      <c r="B187" s="40"/>
      <c r="C187" s="212" t="s">
        <v>279</v>
      </c>
      <c r="D187" s="212" t="s">
        <v>110</v>
      </c>
      <c r="E187" s="213" t="s">
        <v>280</v>
      </c>
      <c r="F187" s="214" t="s">
        <v>281</v>
      </c>
      <c r="G187" s="215" t="s">
        <v>113</v>
      </c>
      <c r="H187" s="216">
        <v>290</v>
      </c>
      <c r="I187" s="217"/>
      <c r="J187" s="218">
        <f>ROUND(I187*H187,2)</f>
        <v>0</v>
      </c>
      <c r="K187" s="214" t="s">
        <v>114</v>
      </c>
      <c r="L187" s="45"/>
      <c r="M187" s="219" t="s">
        <v>19</v>
      </c>
      <c r="N187" s="220" t="s">
        <v>40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115</v>
      </c>
      <c r="AT187" s="223" t="s">
        <v>110</v>
      </c>
      <c r="AU187" s="223" t="s">
        <v>76</v>
      </c>
      <c r="AY187" s="18" t="s">
        <v>108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74</v>
      </c>
      <c r="BK187" s="224">
        <f>ROUND(I187*H187,2)</f>
        <v>0</v>
      </c>
      <c r="BL187" s="18" t="s">
        <v>115</v>
      </c>
      <c r="BM187" s="223" t="s">
        <v>282</v>
      </c>
    </row>
    <row r="188" s="2" customFormat="1" ht="21.75" customHeight="1">
      <c r="A188" s="39"/>
      <c r="B188" s="40"/>
      <c r="C188" s="212" t="s">
        <v>283</v>
      </c>
      <c r="D188" s="212" t="s">
        <v>110</v>
      </c>
      <c r="E188" s="213" t="s">
        <v>284</v>
      </c>
      <c r="F188" s="214" t="s">
        <v>285</v>
      </c>
      <c r="G188" s="215" t="s">
        <v>113</v>
      </c>
      <c r="H188" s="216">
        <v>5</v>
      </c>
      <c r="I188" s="217"/>
      <c r="J188" s="218">
        <f>ROUND(I188*H188,2)</f>
        <v>0</v>
      </c>
      <c r="K188" s="214" t="s">
        <v>114</v>
      </c>
      <c r="L188" s="45"/>
      <c r="M188" s="219" t="s">
        <v>19</v>
      </c>
      <c r="N188" s="220" t="s">
        <v>40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115</v>
      </c>
      <c r="AT188" s="223" t="s">
        <v>110</v>
      </c>
      <c r="AU188" s="223" t="s">
        <v>76</v>
      </c>
      <c r="AY188" s="18" t="s">
        <v>108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74</v>
      </c>
      <c r="BK188" s="224">
        <f>ROUND(I188*H188,2)</f>
        <v>0</v>
      </c>
      <c r="BL188" s="18" t="s">
        <v>115</v>
      </c>
      <c r="BM188" s="223" t="s">
        <v>286</v>
      </c>
    </row>
    <row r="189" s="2" customFormat="1">
      <c r="A189" s="39"/>
      <c r="B189" s="40"/>
      <c r="C189" s="41"/>
      <c r="D189" s="225" t="s">
        <v>117</v>
      </c>
      <c r="E189" s="41"/>
      <c r="F189" s="226" t="s">
        <v>287</v>
      </c>
      <c r="G189" s="41"/>
      <c r="H189" s="41"/>
      <c r="I189" s="131"/>
      <c r="J189" s="41"/>
      <c r="K189" s="41"/>
      <c r="L189" s="45"/>
      <c r="M189" s="227"/>
      <c r="N189" s="22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117</v>
      </c>
      <c r="AU189" s="18" t="s">
        <v>76</v>
      </c>
    </row>
    <row r="190" s="2" customFormat="1" ht="21.75" customHeight="1">
      <c r="A190" s="39"/>
      <c r="B190" s="40"/>
      <c r="C190" s="212" t="s">
        <v>288</v>
      </c>
      <c r="D190" s="212" t="s">
        <v>110</v>
      </c>
      <c r="E190" s="213" t="s">
        <v>289</v>
      </c>
      <c r="F190" s="214" t="s">
        <v>290</v>
      </c>
      <c r="G190" s="215" t="s">
        <v>113</v>
      </c>
      <c r="H190" s="216">
        <v>5</v>
      </c>
      <c r="I190" s="217"/>
      <c r="J190" s="218">
        <f>ROUND(I190*H190,2)</f>
        <v>0</v>
      </c>
      <c r="K190" s="214" t="s">
        <v>114</v>
      </c>
      <c r="L190" s="45"/>
      <c r="M190" s="219" t="s">
        <v>19</v>
      </c>
      <c r="N190" s="220" t="s">
        <v>40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115</v>
      </c>
      <c r="AT190" s="223" t="s">
        <v>110</v>
      </c>
      <c r="AU190" s="223" t="s">
        <v>76</v>
      </c>
      <c r="AY190" s="18" t="s">
        <v>108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74</v>
      </c>
      <c r="BK190" s="224">
        <f>ROUND(I190*H190,2)</f>
        <v>0</v>
      </c>
      <c r="BL190" s="18" t="s">
        <v>115</v>
      </c>
      <c r="BM190" s="223" t="s">
        <v>291</v>
      </c>
    </row>
    <row r="191" s="2" customFormat="1">
      <c r="A191" s="39"/>
      <c r="B191" s="40"/>
      <c r="C191" s="41"/>
      <c r="D191" s="225" t="s">
        <v>117</v>
      </c>
      <c r="E191" s="41"/>
      <c r="F191" s="226" t="s">
        <v>292</v>
      </c>
      <c r="G191" s="41"/>
      <c r="H191" s="41"/>
      <c r="I191" s="131"/>
      <c r="J191" s="41"/>
      <c r="K191" s="41"/>
      <c r="L191" s="45"/>
      <c r="M191" s="227"/>
      <c r="N191" s="22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117</v>
      </c>
      <c r="AU191" s="18" t="s">
        <v>76</v>
      </c>
    </row>
    <row r="192" s="2" customFormat="1" ht="16.5" customHeight="1">
      <c r="A192" s="39"/>
      <c r="B192" s="40"/>
      <c r="C192" s="212" t="s">
        <v>293</v>
      </c>
      <c r="D192" s="212" t="s">
        <v>110</v>
      </c>
      <c r="E192" s="213" t="s">
        <v>294</v>
      </c>
      <c r="F192" s="214" t="s">
        <v>295</v>
      </c>
      <c r="G192" s="215" t="s">
        <v>113</v>
      </c>
      <c r="H192" s="216">
        <v>290</v>
      </c>
      <c r="I192" s="217"/>
      <c r="J192" s="218">
        <f>ROUND(I192*H192,2)</f>
        <v>0</v>
      </c>
      <c r="K192" s="214" t="s">
        <v>114</v>
      </c>
      <c r="L192" s="45"/>
      <c r="M192" s="219" t="s">
        <v>19</v>
      </c>
      <c r="N192" s="220" t="s">
        <v>40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115</v>
      </c>
      <c r="AT192" s="223" t="s">
        <v>110</v>
      </c>
      <c r="AU192" s="223" t="s">
        <v>76</v>
      </c>
      <c r="AY192" s="18" t="s">
        <v>108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74</v>
      </c>
      <c r="BK192" s="224">
        <f>ROUND(I192*H192,2)</f>
        <v>0</v>
      </c>
      <c r="BL192" s="18" t="s">
        <v>115</v>
      </c>
      <c r="BM192" s="223" t="s">
        <v>296</v>
      </c>
    </row>
    <row r="193" s="2" customFormat="1" ht="21.75" customHeight="1">
      <c r="A193" s="39"/>
      <c r="B193" s="40"/>
      <c r="C193" s="212" t="s">
        <v>297</v>
      </c>
      <c r="D193" s="212" t="s">
        <v>110</v>
      </c>
      <c r="E193" s="213" t="s">
        <v>298</v>
      </c>
      <c r="F193" s="214" t="s">
        <v>299</v>
      </c>
      <c r="G193" s="215" t="s">
        <v>113</v>
      </c>
      <c r="H193" s="216">
        <v>5</v>
      </c>
      <c r="I193" s="217"/>
      <c r="J193" s="218">
        <f>ROUND(I193*H193,2)</f>
        <v>0</v>
      </c>
      <c r="K193" s="214" t="s">
        <v>114</v>
      </c>
      <c r="L193" s="45"/>
      <c r="M193" s="219" t="s">
        <v>19</v>
      </c>
      <c r="N193" s="220" t="s">
        <v>40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115</v>
      </c>
      <c r="AT193" s="223" t="s">
        <v>110</v>
      </c>
      <c r="AU193" s="223" t="s">
        <v>76</v>
      </c>
      <c r="AY193" s="18" t="s">
        <v>108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74</v>
      </c>
      <c r="BK193" s="224">
        <f>ROUND(I193*H193,2)</f>
        <v>0</v>
      </c>
      <c r="BL193" s="18" t="s">
        <v>115</v>
      </c>
      <c r="BM193" s="223" t="s">
        <v>300</v>
      </c>
    </row>
    <row r="194" s="2" customFormat="1">
      <c r="A194" s="39"/>
      <c r="B194" s="40"/>
      <c r="C194" s="41"/>
      <c r="D194" s="225" t="s">
        <v>117</v>
      </c>
      <c r="E194" s="41"/>
      <c r="F194" s="226" t="s">
        <v>301</v>
      </c>
      <c r="G194" s="41"/>
      <c r="H194" s="41"/>
      <c r="I194" s="131"/>
      <c r="J194" s="41"/>
      <c r="K194" s="41"/>
      <c r="L194" s="45"/>
      <c r="M194" s="227"/>
      <c r="N194" s="22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117</v>
      </c>
      <c r="AU194" s="18" t="s">
        <v>76</v>
      </c>
    </row>
    <row r="195" s="2" customFormat="1" ht="16.5" customHeight="1">
      <c r="A195" s="39"/>
      <c r="B195" s="40"/>
      <c r="C195" s="212" t="s">
        <v>302</v>
      </c>
      <c r="D195" s="212" t="s">
        <v>110</v>
      </c>
      <c r="E195" s="213" t="s">
        <v>303</v>
      </c>
      <c r="F195" s="214" t="s">
        <v>304</v>
      </c>
      <c r="G195" s="215" t="s">
        <v>113</v>
      </c>
      <c r="H195" s="216">
        <v>11</v>
      </c>
      <c r="I195" s="217"/>
      <c r="J195" s="218">
        <f>ROUND(I195*H195,2)</f>
        <v>0</v>
      </c>
      <c r="K195" s="214" t="s">
        <v>114</v>
      </c>
      <c r="L195" s="45"/>
      <c r="M195" s="219" t="s">
        <v>19</v>
      </c>
      <c r="N195" s="220" t="s">
        <v>40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115</v>
      </c>
      <c r="AT195" s="223" t="s">
        <v>110</v>
      </c>
      <c r="AU195" s="223" t="s">
        <v>76</v>
      </c>
      <c r="AY195" s="18" t="s">
        <v>108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74</v>
      </c>
      <c r="BK195" s="224">
        <f>ROUND(I195*H195,2)</f>
        <v>0</v>
      </c>
      <c r="BL195" s="18" t="s">
        <v>115</v>
      </c>
      <c r="BM195" s="223" t="s">
        <v>305</v>
      </c>
    </row>
    <row r="196" s="2" customFormat="1">
      <c r="A196" s="39"/>
      <c r="B196" s="40"/>
      <c r="C196" s="41"/>
      <c r="D196" s="225" t="s">
        <v>117</v>
      </c>
      <c r="E196" s="41"/>
      <c r="F196" s="226" t="s">
        <v>306</v>
      </c>
      <c r="G196" s="41"/>
      <c r="H196" s="41"/>
      <c r="I196" s="131"/>
      <c r="J196" s="41"/>
      <c r="K196" s="41"/>
      <c r="L196" s="45"/>
      <c r="M196" s="227"/>
      <c r="N196" s="22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117</v>
      </c>
      <c r="AU196" s="18" t="s">
        <v>76</v>
      </c>
    </row>
    <row r="197" s="2" customFormat="1" ht="21.75" customHeight="1">
      <c r="A197" s="39"/>
      <c r="B197" s="40"/>
      <c r="C197" s="212" t="s">
        <v>307</v>
      </c>
      <c r="D197" s="212" t="s">
        <v>110</v>
      </c>
      <c r="E197" s="213" t="s">
        <v>308</v>
      </c>
      <c r="F197" s="214" t="s">
        <v>309</v>
      </c>
      <c r="G197" s="215" t="s">
        <v>113</v>
      </c>
      <c r="H197" s="216">
        <v>403</v>
      </c>
      <c r="I197" s="217"/>
      <c r="J197" s="218">
        <f>ROUND(I197*H197,2)</f>
        <v>0</v>
      </c>
      <c r="K197" s="214" t="s">
        <v>114</v>
      </c>
      <c r="L197" s="45"/>
      <c r="M197" s="219" t="s">
        <v>19</v>
      </c>
      <c r="N197" s="220" t="s">
        <v>40</v>
      </c>
      <c r="O197" s="85"/>
      <c r="P197" s="221">
        <f>O197*H197</f>
        <v>0</v>
      </c>
      <c r="Q197" s="221">
        <v>0.1837</v>
      </c>
      <c r="R197" s="221">
        <f>Q197*H197</f>
        <v>74.031099999999995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115</v>
      </c>
      <c r="AT197" s="223" t="s">
        <v>110</v>
      </c>
      <c r="AU197" s="223" t="s">
        <v>76</v>
      </c>
      <c r="AY197" s="18" t="s">
        <v>108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74</v>
      </c>
      <c r="BK197" s="224">
        <f>ROUND(I197*H197,2)</f>
        <v>0</v>
      </c>
      <c r="BL197" s="18" t="s">
        <v>115</v>
      </c>
      <c r="BM197" s="223" t="s">
        <v>310</v>
      </c>
    </row>
    <row r="198" s="2" customFormat="1">
      <c r="A198" s="39"/>
      <c r="B198" s="40"/>
      <c r="C198" s="41"/>
      <c r="D198" s="225" t="s">
        <v>117</v>
      </c>
      <c r="E198" s="41"/>
      <c r="F198" s="226" t="s">
        <v>311</v>
      </c>
      <c r="G198" s="41"/>
      <c r="H198" s="41"/>
      <c r="I198" s="131"/>
      <c r="J198" s="41"/>
      <c r="K198" s="41"/>
      <c r="L198" s="45"/>
      <c r="M198" s="227"/>
      <c r="N198" s="22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117</v>
      </c>
      <c r="AU198" s="18" t="s">
        <v>76</v>
      </c>
    </row>
    <row r="199" s="14" customFormat="1">
      <c r="A199" s="14"/>
      <c r="B199" s="239"/>
      <c r="C199" s="240"/>
      <c r="D199" s="225" t="s">
        <v>149</v>
      </c>
      <c r="E199" s="241" t="s">
        <v>19</v>
      </c>
      <c r="F199" s="242" t="s">
        <v>312</v>
      </c>
      <c r="G199" s="240"/>
      <c r="H199" s="243">
        <v>403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149</v>
      </c>
      <c r="AU199" s="249" t="s">
        <v>76</v>
      </c>
      <c r="AV199" s="14" t="s">
        <v>76</v>
      </c>
      <c r="AW199" s="14" t="s">
        <v>31</v>
      </c>
      <c r="AX199" s="14" t="s">
        <v>74</v>
      </c>
      <c r="AY199" s="249" t="s">
        <v>108</v>
      </c>
    </row>
    <row r="200" s="2" customFormat="1" ht="16.5" customHeight="1">
      <c r="A200" s="39"/>
      <c r="B200" s="40"/>
      <c r="C200" s="261" t="s">
        <v>313</v>
      </c>
      <c r="D200" s="261" t="s">
        <v>189</v>
      </c>
      <c r="E200" s="262" t="s">
        <v>314</v>
      </c>
      <c r="F200" s="263" t="s">
        <v>315</v>
      </c>
      <c r="G200" s="264" t="s">
        <v>113</v>
      </c>
      <c r="H200" s="265">
        <v>420.66500000000002</v>
      </c>
      <c r="I200" s="266"/>
      <c r="J200" s="267">
        <f>ROUND(I200*H200,2)</f>
        <v>0</v>
      </c>
      <c r="K200" s="263" t="s">
        <v>114</v>
      </c>
      <c r="L200" s="268"/>
      <c r="M200" s="269" t="s">
        <v>19</v>
      </c>
      <c r="N200" s="270" t="s">
        <v>40</v>
      </c>
      <c r="O200" s="85"/>
      <c r="P200" s="221">
        <f>O200*H200</f>
        <v>0</v>
      </c>
      <c r="Q200" s="221">
        <v>0.222</v>
      </c>
      <c r="R200" s="221">
        <f>Q200*H200</f>
        <v>93.387630000000001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159</v>
      </c>
      <c r="AT200" s="223" t="s">
        <v>189</v>
      </c>
      <c r="AU200" s="223" t="s">
        <v>76</v>
      </c>
      <c r="AY200" s="18" t="s">
        <v>108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74</v>
      </c>
      <c r="BK200" s="224">
        <f>ROUND(I200*H200,2)</f>
        <v>0</v>
      </c>
      <c r="BL200" s="18" t="s">
        <v>115</v>
      </c>
      <c r="BM200" s="223" t="s">
        <v>316</v>
      </c>
    </row>
    <row r="201" s="13" customFormat="1">
      <c r="A201" s="13"/>
      <c r="B201" s="229"/>
      <c r="C201" s="230"/>
      <c r="D201" s="225" t="s">
        <v>149</v>
      </c>
      <c r="E201" s="231" t="s">
        <v>19</v>
      </c>
      <c r="F201" s="232" t="s">
        <v>317</v>
      </c>
      <c r="G201" s="230"/>
      <c r="H201" s="231" t="s">
        <v>19</v>
      </c>
      <c r="I201" s="233"/>
      <c r="J201" s="230"/>
      <c r="K201" s="230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149</v>
      </c>
      <c r="AU201" s="238" t="s">
        <v>76</v>
      </c>
      <c r="AV201" s="13" t="s">
        <v>74</v>
      </c>
      <c r="AW201" s="13" t="s">
        <v>31</v>
      </c>
      <c r="AX201" s="13" t="s">
        <v>69</v>
      </c>
      <c r="AY201" s="238" t="s">
        <v>108</v>
      </c>
    </row>
    <row r="202" s="14" customFormat="1">
      <c r="A202" s="14"/>
      <c r="B202" s="239"/>
      <c r="C202" s="240"/>
      <c r="D202" s="225" t="s">
        <v>149</v>
      </c>
      <c r="E202" s="241" t="s">
        <v>19</v>
      </c>
      <c r="F202" s="242" t="s">
        <v>318</v>
      </c>
      <c r="G202" s="240"/>
      <c r="H202" s="243">
        <v>410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149</v>
      </c>
      <c r="AU202" s="249" t="s">
        <v>76</v>
      </c>
      <c r="AV202" s="14" t="s">
        <v>76</v>
      </c>
      <c r="AW202" s="14" t="s">
        <v>31</v>
      </c>
      <c r="AX202" s="14" t="s">
        <v>69</v>
      </c>
      <c r="AY202" s="249" t="s">
        <v>108</v>
      </c>
    </row>
    <row r="203" s="13" customFormat="1">
      <c r="A203" s="13"/>
      <c r="B203" s="229"/>
      <c r="C203" s="230"/>
      <c r="D203" s="225" t="s">
        <v>149</v>
      </c>
      <c r="E203" s="231" t="s">
        <v>19</v>
      </c>
      <c r="F203" s="232" t="s">
        <v>319</v>
      </c>
      <c r="G203" s="230"/>
      <c r="H203" s="231" t="s">
        <v>19</v>
      </c>
      <c r="I203" s="233"/>
      <c r="J203" s="230"/>
      <c r="K203" s="230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149</v>
      </c>
      <c r="AU203" s="238" t="s">
        <v>76</v>
      </c>
      <c r="AV203" s="13" t="s">
        <v>74</v>
      </c>
      <c r="AW203" s="13" t="s">
        <v>31</v>
      </c>
      <c r="AX203" s="13" t="s">
        <v>69</v>
      </c>
      <c r="AY203" s="238" t="s">
        <v>108</v>
      </c>
    </row>
    <row r="204" s="14" customFormat="1">
      <c r="A204" s="14"/>
      <c r="B204" s="239"/>
      <c r="C204" s="240"/>
      <c r="D204" s="225" t="s">
        <v>149</v>
      </c>
      <c r="E204" s="241" t="s">
        <v>19</v>
      </c>
      <c r="F204" s="242" t="s">
        <v>320</v>
      </c>
      <c r="G204" s="240"/>
      <c r="H204" s="243">
        <v>6.5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149</v>
      </c>
      <c r="AU204" s="249" t="s">
        <v>76</v>
      </c>
      <c r="AV204" s="14" t="s">
        <v>76</v>
      </c>
      <c r="AW204" s="14" t="s">
        <v>31</v>
      </c>
      <c r="AX204" s="14" t="s">
        <v>69</v>
      </c>
      <c r="AY204" s="249" t="s">
        <v>108</v>
      </c>
    </row>
    <row r="205" s="15" customFormat="1">
      <c r="A205" s="15"/>
      <c r="B205" s="250"/>
      <c r="C205" s="251"/>
      <c r="D205" s="225" t="s">
        <v>149</v>
      </c>
      <c r="E205" s="252" t="s">
        <v>19</v>
      </c>
      <c r="F205" s="253" t="s">
        <v>158</v>
      </c>
      <c r="G205" s="251"/>
      <c r="H205" s="254">
        <v>416.5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0" t="s">
        <v>149</v>
      </c>
      <c r="AU205" s="260" t="s">
        <v>76</v>
      </c>
      <c r="AV205" s="15" t="s">
        <v>115</v>
      </c>
      <c r="AW205" s="15" t="s">
        <v>31</v>
      </c>
      <c r="AX205" s="15" t="s">
        <v>74</v>
      </c>
      <c r="AY205" s="260" t="s">
        <v>108</v>
      </c>
    </row>
    <row r="206" s="14" customFormat="1">
      <c r="A206" s="14"/>
      <c r="B206" s="239"/>
      <c r="C206" s="240"/>
      <c r="D206" s="225" t="s">
        <v>149</v>
      </c>
      <c r="E206" s="240"/>
      <c r="F206" s="242" t="s">
        <v>321</v>
      </c>
      <c r="G206" s="240"/>
      <c r="H206" s="243">
        <v>420.66500000000002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149</v>
      </c>
      <c r="AU206" s="249" t="s">
        <v>76</v>
      </c>
      <c r="AV206" s="14" t="s">
        <v>76</v>
      </c>
      <c r="AW206" s="14" t="s">
        <v>4</v>
      </c>
      <c r="AX206" s="14" t="s">
        <v>74</v>
      </c>
      <c r="AY206" s="249" t="s">
        <v>108</v>
      </c>
    </row>
    <row r="207" s="2" customFormat="1" ht="33" customHeight="1">
      <c r="A207" s="39"/>
      <c r="B207" s="40"/>
      <c r="C207" s="212" t="s">
        <v>322</v>
      </c>
      <c r="D207" s="212" t="s">
        <v>110</v>
      </c>
      <c r="E207" s="213" t="s">
        <v>323</v>
      </c>
      <c r="F207" s="214" t="s">
        <v>324</v>
      </c>
      <c r="G207" s="215" t="s">
        <v>113</v>
      </c>
      <c r="H207" s="216">
        <v>4</v>
      </c>
      <c r="I207" s="217"/>
      <c r="J207" s="218">
        <f>ROUND(I207*H207,2)</f>
        <v>0</v>
      </c>
      <c r="K207" s="214" t="s">
        <v>114</v>
      </c>
      <c r="L207" s="45"/>
      <c r="M207" s="219" t="s">
        <v>19</v>
      </c>
      <c r="N207" s="220" t="s">
        <v>40</v>
      </c>
      <c r="O207" s="85"/>
      <c r="P207" s="221">
        <f>O207*H207</f>
        <v>0</v>
      </c>
      <c r="Q207" s="221">
        <v>0.084250000000000005</v>
      </c>
      <c r="R207" s="221">
        <f>Q207*H207</f>
        <v>0.33700000000000002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115</v>
      </c>
      <c r="AT207" s="223" t="s">
        <v>110</v>
      </c>
      <c r="AU207" s="223" t="s">
        <v>76</v>
      </c>
      <c r="AY207" s="18" t="s">
        <v>108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74</v>
      </c>
      <c r="BK207" s="224">
        <f>ROUND(I207*H207,2)</f>
        <v>0</v>
      </c>
      <c r="BL207" s="18" t="s">
        <v>115</v>
      </c>
      <c r="BM207" s="223" t="s">
        <v>325</v>
      </c>
    </row>
    <row r="208" s="2" customFormat="1">
      <c r="A208" s="39"/>
      <c r="B208" s="40"/>
      <c r="C208" s="41"/>
      <c r="D208" s="225" t="s">
        <v>117</v>
      </c>
      <c r="E208" s="41"/>
      <c r="F208" s="226" t="s">
        <v>326</v>
      </c>
      <c r="G208" s="41"/>
      <c r="H208" s="41"/>
      <c r="I208" s="131"/>
      <c r="J208" s="41"/>
      <c r="K208" s="41"/>
      <c r="L208" s="45"/>
      <c r="M208" s="227"/>
      <c r="N208" s="22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117</v>
      </c>
      <c r="AU208" s="18" t="s">
        <v>76</v>
      </c>
    </row>
    <row r="209" s="2" customFormat="1">
      <c r="A209" s="39"/>
      <c r="B209" s="40"/>
      <c r="C209" s="41"/>
      <c r="D209" s="225" t="s">
        <v>137</v>
      </c>
      <c r="E209" s="41"/>
      <c r="F209" s="226" t="s">
        <v>327</v>
      </c>
      <c r="G209" s="41"/>
      <c r="H209" s="41"/>
      <c r="I209" s="131"/>
      <c r="J209" s="41"/>
      <c r="K209" s="41"/>
      <c r="L209" s="45"/>
      <c r="M209" s="227"/>
      <c r="N209" s="22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137</v>
      </c>
      <c r="AU209" s="18" t="s">
        <v>76</v>
      </c>
    </row>
    <row r="210" s="2" customFormat="1" ht="33" customHeight="1">
      <c r="A210" s="39"/>
      <c r="B210" s="40"/>
      <c r="C210" s="212" t="s">
        <v>328</v>
      </c>
      <c r="D210" s="212" t="s">
        <v>110</v>
      </c>
      <c r="E210" s="213" t="s">
        <v>329</v>
      </c>
      <c r="F210" s="214" t="s">
        <v>330</v>
      </c>
      <c r="G210" s="215" t="s">
        <v>113</v>
      </c>
      <c r="H210" s="216">
        <v>3.5</v>
      </c>
      <c r="I210" s="217"/>
      <c r="J210" s="218">
        <f>ROUND(I210*H210,2)</f>
        <v>0</v>
      </c>
      <c r="K210" s="214" t="s">
        <v>114</v>
      </c>
      <c r="L210" s="45"/>
      <c r="M210" s="219" t="s">
        <v>19</v>
      </c>
      <c r="N210" s="220" t="s">
        <v>40</v>
      </c>
      <c r="O210" s="85"/>
      <c r="P210" s="221">
        <f>O210*H210</f>
        <v>0</v>
      </c>
      <c r="Q210" s="221">
        <v>0.10100000000000001</v>
      </c>
      <c r="R210" s="221">
        <f>Q210*H210</f>
        <v>0.35350000000000004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115</v>
      </c>
      <c r="AT210" s="223" t="s">
        <v>110</v>
      </c>
      <c r="AU210" s="223" t="s">
        <v>76</v>
      </c>
      <c r="AY210" s="18" t="s">
        <v>108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74</v>
      </c>
      <c r="BK210" s="224">
        <f>ROUND(I210*H210,2)</f>
        <v>0</v>
      </c>
      <c r="BL210" s="18" t="s">
        <v>115</v>
      </c>
      <c r="BM210" s="223" t="s">
        <v>331</v>
      </c>
    </row>
    <row r="211" s="2" customFormat="1">
      <c r="A211" s="39"/>
      <c r="B211" s="40"/>
      <c r="C211" s="41"/>
      <c r="D211" s="225" t="s">
        <v>117</v>
      </c>
      <c r="E211" s="41"/>
      <c r="F211" s="226" t="s">
        <v>332</v>
      </c>
      <c r="G211" s="41"/>
      <c r="H211" s="41"/>
      <c r="I211" s="131"/>
      <c r="J211" s="41"/>
      <c r="K211" s="41"/>
      <c r="L211" s="45"/>
      <c r="M211" s="227"/>
      <c r="N211" s="228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117</v>
      </c>
      <c r="AU211" s="18" t="s">
        <v>76</v>
      </c>
    </row>
    <row r="212" s="2" customFormat="1" ht="16.5" customHeight="1">
      <c r="A212" s="39"/>
      <c r="B212" s="40"/>
      <c r="C212" s="261" t="s">
        <v>333</v>
      </c>
      <c r="D212" s="261" t="s">
        <v>189</v>
      </c>
      <c r="E212" s="262" t="s">
        <v>334</v>
      </c>
      <c r="F212" s="263" t="s">
        <v>335</v>
      </c>
      <c r="G212" s="264" t="s">
        <v>113</v>
      </c>
      <c r="H212" s="265">
        <v>3.5</v>
      </c>
      <c r="I212" s="266"/>
      <c r="J212" s="267">
        <f>ROUND(I212*H212,2)</f>
        <v>0</v>
      </c>
      <c r="K212" s="263" t="s">
        <v>114</v>
      </c>
      <c r="L212" s="268"/>
      <c r="M212" s="269" t="s">
        <v>19</v>
      </c>
      <c r="N212" s="270" t="s">
        <v>40</v>
      </c>
      <c r="O212" s="85"/>
      <c r="P212" s="221">
        <f>O212*H212</f>
        <v>0</v>
      </c>
      <c r="Q212" s="221">
        <v>0.13500000000000001</v>
      </c>
      <c r="R212" s="221">
        <f>Q212*H212</f>
        <v>0.47250000000000003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159</v>
      </c>
      <c r="AT212" s="223" t="s">
        <v>189</v>
      </c>
      <c r="AU212" s="223" t="s">
        <v>76</v>
      </c>
      <c r="AY212" s="18" t="s">
        <v>108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74</v>
      </c>
      <c r="BK212" s="224">
        <f>ROUND(I212*H212,2)</f>
        <v>0</v>
      </c>
      <c r="BL212" s="18" t="s">
        <v>115</v>
      </c>
      <c r="BM212" s="223" t="s">
        <v>336</v>
      </c>
    </row>
    <row r="213" s="2" customFormat="1" ht="21.75" customHeight="1">
      <c r="A213" s="39"/>
      <c r="B213" s="40"/>
      <c r="C213" s="212" t="s">
        <v>337</v>
      </c>
      <c r="D213" s="212" t="s">
        <v>110</v>
      </c>
      <c r="E213" s="213" t="s">
        <v>338</v>
      </c>
      <c r="F213" s="214" t="s">
        <v>339</v>
      </c>
      <c r="G213" s="215" t="s">
        <v>113</v>
      </c>
      <c r="H213" s="216">
        <v>7</v>
      </c>
      <c r="I213" s="217"/>
      <c r="J213" s="218">
        <f>ROUND(I213*H213,2)</f>
        <v>0</v>
      </c>
      <c r="K213" s="214" t="s">
        <v>114</v>
      </c>
      <c r="L213" s="45"/>
      <c r="M213" s="219" t="s">
        <v>19</v>
      </c>
      <c r="N213" s="220" t="s">
        <v>40</v>
      </c>
      <c r="O213" s="85"/>
      <c r="P213" s="221">
        <f>O213*H213</f>
        <v>0</v>
      </c>
      <c r="Q213" s="221">
        <v>0.71255000000000002</v>
      </c>
      <c r="R213" s="221">
        <f>Q213*H213</f>
        <v>4.9878499999999999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115</v>
      </c>
      <c r="AT213" s="223" t="s">
        <v>110</v>
      </c>
      <c r="AU213" s="223" t="s">
        <v>76</v>
      </c>
      <c r="AY213" s="18" t="s">
        <v>108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74</v>
      </c>
      <c r="BK213" s="224">
        <f>ROUND(I213*H213,2)</f>
        <v>0</v>
      </c>
      <c r="BL213" s="18" t="s">
        <v>115</v>
      </c>
      <c r="BM213" s="223" t="s">
        <v>340</v>
      </c>
    </row>
    <row r="214" s="2" customFormat="1">
      <c r="A214" s="39"/>
      <c r="B214" s="40"/>
      <c r="C214" s="41"/>
      <c r="D214" s="225" t="s">
        <v>117</v>
      </c>
      <c r="E214" s="41"/>
      <c r="F214" s="226" t="s">
        <v>341</v>
      </c>
      <c r="G214" s="41"/>
      <c r="H214" s="41"/>
      <c r="I214" s="131"/>
      <c r="J214" s="41"/>
      <c r="K214" s="41"/>
      <c r="L214" s="45"/>
      <c r="M214" s="227"/>
      <c r="N214" s="228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117</v>
      </c>
      <c r="AU214" s="18" t="s">
        <v>76</v>
      </c>
    </row>
    <row r="215" s="12" customFormat="1" ht="22.8" customHeight="1">
      <c r="A215" s="12"/>
      <c r="B215" s="196"/>
      <c r="C215" s="197"/>
      <c r="D215" s="198" t="s">
        <v>68</v>
      </c>
      <c r="E215" s="210" t="s">
        <v>159</v>
      </c>
      <c r="F215" s="210" t="s">
        <v>342</v>
      </c>
      <c r="G215" s="197"/>
      <c r="H215" s="197"/>
      <c r="I215" s="200"/>
      <c r="J215" s="211">
        <f>BK215</f>
        <v>0</v>
      </c>
      <c r="K215" s="197"/>
      <c r="L215" s="202"/>
      <c r="M215" s="203"/>
      <c r="N215" s="204"/>
      <c r="O215" s="204"/>
      <c r="P215" s="205">
        <f>SUM(P216:P241)</f>
        <v>0</v>
      </c>
      <c r="Q215" s="204"/>
      <c r="R215" s="205">
        <f>SUM(R216:R241)</f>
        <v>3.0345440000000004</v>
      </c>
      <c r="S215" s="204"/>
      <c r="T215" s="206">
        <f>SUM(T216:T241)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7" t="s">
        <v>74</v>
      </c>
      <c r="AT215" s="208" t="s">
        <v>68</v>
      </c>
      <c r="AU215" s="208" t="s">
        <v>74</v>
      </c>
      <c r="AY215" s="207" t="s">
        <v>108</v>
      </c>
      <c r="BK215" s="209">
        <f>SUM(BK216:BK241)</f>
        <v>0</v>
      </c>
    </row>
    <row r="216" s="2" customFormat="1" ht="16.5" customHeight="1">
      <c r="A216" s="39"/>
      <c r="B216" s="40"/>
      <c r="C216" s="212" t="s">
        <v>343</v>
      </c>
      <c r="D216" s="212" t="s">
        <v>110</v>
      </c>
      <c r="E216" s="213" t="s">
        <v>344</v>
      </c>
      <c r="F216" s="214" t="s">
        <v>345</v>
      </c>
      <c r="G216" s="215" t="s">
        <v>346</v>
      </c>
      <c r="H216" s="216">
        <v>1</v>
      </c>
      <c r="I216" s="217"/>
      <c r="J216" s="218">
        <f>ROUND(I216*H216,2)</f>
        <v>0</v>
      </c>
      <c r="K216" s="214" t="s">
        <v>114</v>
      </c>
      <c r="L216" s="45"/>
      <c r="M216" s="219" t="s">
        <v>19</v>
      </c>
      <c r="N216" s="220" t="s">
        <v>40</v>
      </c>
      <c r="O216" s="85"/>
      <c r="P216" s="221">
        <f>O216*H216</f>
        <v>0</v>
      </c>
      <c r="Q216" s="221">
        <v>1.47325</v>
      </c>
      <c r="R216" s="221">
        <f>Q216*H216</f>
        <v>1.47325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115</v>
      </c>
      <c r="AT216" s="223" t="s">
        <v>110</v>
      </c>
      <c r="AU216" s="223" t="s">
        <v>76</v>
      </c>
      <c r="AY216" s="18" t="s">
        <v>108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74</v>
      </c>
      <c r="BK216" s="224">
        <f>ROUND(I216*H216,2)</f>
        <v>0</v>
      </c>
      <c r="BL216" s="18" t="s">
        <v>115</v>
      </c>
      <c r="BM216" s="223" t="s">
        <v>347</v>
      </c>
    </row>
    <row r="217" s="2" customFormat="1">
      <c r="A217" s="39"/>
      <c r="B217" s="40"/>
      <c r="C217" s="41"/>
      <c r="D217" s="225" t="s">
        <v>117</v>
      </c>
      <c r="E217" s="41"/>
      <c r="F217" s="226" t="s">
        <v>348</v>
      </c>
      <c r="G217" s="41"/>
      <c r="H217" s="41"/>
      <c r="I217" s="131"/>
      <c r="J217" s="41"/>
      <c r="K217" s="41"/>
      <c r="L217" s="45"/>
      <c r="M217" s="227"/>
      <c r="N217" s="22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117</v>
      </c>
      <c r="AU217" s="18" t="s">
        <v>76</v>
      </c>
    </row>
    <row r="218" s="2" customFormat="1">
      <c r="A218" s="39"/>
      <c r="B218" s="40"/>
      <c r="C218" s="41"/>
      <c r="D218" s="225" t="s">
        <v>137</v>
      </c>
      <c r="E218" s="41"/>
      <c r="F218" s="226" t="s">
        <v>349</v>
      </c>
      <c r="G218" s="41"/>
      <c r="H218" s="41"/>
      <c r="I218" s="131"/>
      <c r="J218" s="41"/>
      <c r="K218" s="41"/>
      <c r="L218" s="45"/>
      <c r="M218" s="227"/>
      <c r="N218" s="22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137</v>
      </c>
      <c r="AU218" s="18" t="s">
        <v>76</v>
      </c>
    </row>
    <row r="219" s="2" customFormat="1" ht="16.5" customHeight="1">
      <c r="A219" s="39"/>
      <c r="B219" s="40"/>
      <c r="C219" s="212" t="s">
        <v>350</v>
      </c>
      <c r="D219" s="212" t="s">
        <v>110</v>
      </c>
      <c r="E219" s="213" t="s">
        <v>351</v>
      </c>
      <c r="F219" s="214" t="s">
        <v>352</v>
      </c>
      <c r="G219" s="215" t="s">
        <v>130</v>
      </c>
      <c r="H219" s="216">
        <v>6</v>
      </c>
      <c r="I219" s="217"/>
      <c r="J219" s="218">
        <f>ROUND(I219*H219,2)</f>
        <v>0</v>
      </c>
      <c r="K219" s="214" t="s">
        <v>114</v>
      </c>
      <c r="L219" s="45"/>
      <c r="M219" s="219" t="s">
        <v>19</v>
      </c>
      <c r="N219" s="220" t="s">
        <v>40</v>
      </c>
      <c r="O219" s="85"/>
      <c r="P219" s="221">
        <f>O219*H219</f>
        <v>0</v>
      </c>
      <c r="Q219" s="221">
        <v>1.0000000000000001E-05</v>
      </c>
      <c r="R219" s="221">
        <f>Q219*H219</f>
        <v>6.0000000000000008E-05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115</v>
      </c>
      <c r="AT219" s="223" t="s">
        <v>110</v>
      </c>
      <c r="AU219" s="223" t="s">
        <v>76</v>
      </c>
      <c r="AY219" s="18" t="s">
        <v>108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74</v>
      </c>
      <c r="BK219" s="224">
        <f>ROUND(I219*H219,2)</f>
        <v>0</v>
      </c>
      <c r="BL219" s="18" t="s">
        <v>115</v>
      </c>
      <c r="BM219" s="223" t="s">
        <v>353</v>
      </c>
    </row>
    <row r="220" s="2" customFormat="1">
      <c r="A220" s="39"/>
      <c r="B220" s="40"/>
      <c r="C220" s="41"/>
      <c r="D220" s="225" t="s">
        <v>117</v>
      </c>
      <c r="E220" s="41"/>
      <c r="F220" s="226" t="s">
        <v>354</v>
      </c>
      <c r="G220" s="41"/>
      <c r="H220" s="41"/>
      <c r="I220" s="131"/>
      <c r="J220" s="41"/>
      <c r="K220" s="41"/>
      <c r="L220" s="45"/>
      <c r="M220" s="227"/>
      <c r="N220" s="22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117</v>
      </c>
      <c r="AU220" s="18" t="s">
        <v>76</v>
      </c>
    </row>
    <row r="221" s="2" customFormat="1" ht="16.5" customHeight="1">
      <c r="A221" s="39"/>
      <c r="B221" s="40"/>
      <c r="C221" s="261" t="s">
        <v>355</v>
      </c>
      <c r="D221" s="261" t="s">
        <v>189</v>
      </c>
      <c r="E221" s="262" t="s">
        <v>356</v>
      </c>
      <c r="F221" s="263" t="s">
        <v>357</v>
      </c>
      <c r="G221" s="264" t="s">
        <v>130</v>
      </c>
      <c r="H221" s="265">
        <v>1.0149999999999999</v>
      </c>
      <c r="I221" s="266"/>
      <c r="J221" s="267">
        <f>ROUND(I221*H221,2)</f>
        <v>0</v>
      </c>
      <c r="K221" s="263" t="s">
        <v>114</v>
      </c>
      <c r="L221" s="268"/>
      <c r="M221" s="269" t="s">
        <v>19</v>
      </c>
      <c r="N221" s="270" t="s">
        <v>40</v>
      </c>
      <c r="O221" s="85"/>
      <c r="P221" s="221">
        <f>O221*H221</f>
        <v>0</v>
      </c>
      <c r="Q221" s="221">
        <v>0.0028999999999999998</v>
      </c>
      <c r="R221" s="221">
        <f>Q221*H221</f>
        <v>0.0029434999999999995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159</v>
      </c>
      <c r="AT221" s="223" t="s">
        <v>189</v>
      </c>
      <c r="AU221" s="223" t="s">
        <v>76</v>
      </c>
      <c r="AY221" s="18" t="s">
        <v>108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74</v>
      </c>
      <c r="BK221" s="224">
        <f>ROUND(I221*H221,2)</f>
        <v>0</v>
      </c>
      <c r="BL221" s="18" t="s">
        <v>115</v>
      </c>
      <c r="BM221" s="223" t="s">
        <v>358</v>
      </c>
    </row>
    <row r="222" s="14" customFormat="1">
      <c r="A222" s="14"/>
      <c r="B222" s="239"/>
      <c r="C222" s="240"/>
      <c r="D222" s="225" t="s">
        <v>149</v>
      </c>
      <c r="E222" s="240"/>
      <c r="F222" s="242" t="s">
        <v>359</v>
      </c>
      <c r="G222" s="240"/>
      <c r="H222" s="243">
        <v>1.0149999999999999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149</v>
      </c>
      <c r="AU222" s="249" t="s">
        <v>76</v>
      </c>
      <c r="AV222" s="14" t="s">
        <v>76</v>
      </c>
      <c r="AW222" s="14" t="s">
        <v>4</v>
      </c>
      <c r="AX222" s="14" t="s">
        <v>74</v>
      </c>
      <c r="AY222" s="249" t="s">
        <v>108</v>
      </c>
    </row>
    <row r="223" s="2" customFormat="1" ht="16.5" customHeight="1">
      <c r="A223" s="39"/>
      <c r="B223" s="40"/>
      <c r="C223" s="261" t="s">
        <v>360</v>
      </c>
      <c r="D223" s="261" t="s">
        <v>189</v>
      </c>
      <c r="E223" s="262" t="s">
        <v>361</v>
      </c>
      <c r="F223" s="263" t="s">
        <v>362</v>
      </c>
      <c r="G223" s="264" t="s">
        <v>130</v>
      </c>
      <c r="H223" s="265">
        <v>3.0449999999999999</v>
      </c>
      <c r="I223" s="266"/>
      <c r="J223" s="267">
        <f>ROUND(I223*H223,2)</f>
        <v>0</v>
      </c>
      <c r="K223" s="263" t="s">
        <v>114</v>
      </c>
      <c r="L223" s="268"/>
      <c r="M223" s="269" t="s">
        <v>19</v>
      </c>
      <c r="N223" s="270" t="s">
        <v>40</v>
      </c>
      <c r="O223" s="85"/>
      <c r="P223" s="221">
        <f>O223*H223</f>
        <v>0</v>
      </c>
      <c r="Q223" s="221">
        <v>0.0028999999999999998</v>
      </c>
      <c r="R223" s="221">
        <f>Q223*H223</f>
        <v>0.0088304999999999998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159</v>
      </c>
      <c r="AT223" s="223" t="s">
        <v>189</v>
      </c>
      <c r="AU223" s="223" t="s">
        <v>76</v>
      </c>
      <c r="AY223" s="18" t="s">
        <v>108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74</v>
      </c>
      <c r="BK223" s="224">
        <f>ROUND(I223*H223,2)</f>
        <v>0</v>
      </c>
      <c r="BL223" s="18" t="s">
        <v>115</v>
      </c>
      <c r="BM223" s="223" t="s">
        <v>363</v>
      </c>
    </row>
    <row r="224" s="14" customFormat="1">
      <c r="A224" s="14"/>
      <c r="B224" s="239"/>
      <c r="C224" s="240"/>
      <c r="D224" s="225" t="s">
        <v>149</v>
      </c>
      <c r="E224" s="240"/>
      <c r="F224" s="242" t="s">
        <v>364</v>
      </c>
      <c r="G224" s="240"/>
      <c r="H224" s="243">
        <v>3.0449999999999999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149</v>
      </c>
      <c r="AU224" s="249" t="s">
        <v>76</v>
      </c>
      <c r="AV224" s="14" t="s">
        <v>76</v>
      </c>
      <c r="AW224" s="14" t="s">
        <v>4</v>
      </c>
      <c r="AX224" s="14" t="s">
        <v>74</v>
      </c>
      <c r="AY224" s="249" t="s">
        <v>108</v>
      </c>
    </row>
    <row r="225" s="2" customFormat="1" ht="21.75" customHeight="1">
      <c r="A225" s="39"/>
      <c r="B225" s="40"/>
      <c r="C225" s="212" t="s">
        <v>365</v>
      </c>
      <c r="D225" s="212" t="s">
        <v>110</v>
      </c>
      <c r="E225" s="213" t="s">
        <v>366</v>
      </c>
      <c r="F225" s="214" t="s">
        <v>367</v>
      </c>
      <c r="G225" s="215" t="s">
        <v>346</v>
      </c>
      <c r="H225" s="216">
        <v>2</v>
      </c>
      <c r="I225" s="217"/>
      <c r="J225" s="218">
        <f>ROUND(I225*H225,2)</f>
        <v>0</v>
      </c>
      <c r="K225" s="214" t="s">
        <v>114</v>
      </c>
      <c r="L225" s="45"/>
      <c r="M225" s="219" t="s">
        <v>19</v>
      </c>
      <c r="N225" s="220" t="s">
        <v>40</v>
      </c>
      <c r="O225" s="85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115</v>
      </c>
      <c r="AT225" s="223" t="s">
        <v>110</v>
      </c>
      <c r="AU225" s="223" t="s">
        <v>76</v>
      </c>
      <c r="AY225" s="18" t="s">
        <v>108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74</v>
      </c>
      <c r="BK225" s="224">
        <f>ROUND(I225*H225,2)</f>
        <v>0</v>
      </c>
      <c r="BL225" s="18" t="s">
        <v>115</v>
      </c>
      <c r="BM225" s="223" t="s">
        <v>368</v>
      </c>
    </row>
    <row r="226" s="2" customFormat="1">
      <c r="A226" s="39"/>
      <c r="B226" s="40"/>
      <c r="C226" s="41"/>
      <c r="D226" s="225" t="s">
        <v>117</v>
      </c>
      <c r="E226" s="41"/>
      <c r="F226" s="226" t="s">
        <v>369</v>
      </c>
      <c r="G226" s="41"/>
      <c r="H226" s="41"/>
      <c r="I226" s="131"/>
      <c r="J226" s="41"/>
      <c r="K226" s="41"/>
      <c r="L226" s="45"/>
      <c r="M226" s="227"/>
      <c r="N226" s="22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117</v>
      </c>
      <c r="AU226" s="18" t="s">
        <v>76</v>
      </c>
    </row>
    <row r="227" s="2" customFormat="1" ht="16.5" customHeight="1">
      <c r="A227" s="39"/>
      <c r="B227" s="40"/>
      <c r="C227" s="261" t="s">
        <v>370</v>
      </c>
      <c r="D227" s="261" t="s">
        <v>189</v>
      </c>
      <c r="E227" s="262" t="s">
        <v>371</v>
      </c>
      <c r="F227" s="263" t="s">
        <v>372</v>
      </c>
      <c r="G227" s="264" t="s">
        <v>346</v>
      </c>
      <c r="H227" s="265">
        <v>2</v>
      </c>
      <c r="I227" s="266"/>
      <c r="J227" s="267">
        <f>ROUND(I227*H227,2)</f>
        <v>0</v>
      </c>
      <c r="K227" s="263" t="s">
        <v>114</v>
      </c>
      <c r="L227" s="268"/>
      <c r="M227" s="269" t="s">
        <v>19</v>
      </c>
      <c r="N227" s="270" t="s">
        <v>40</v>
      </c>
      <c r="O227" s="85"/>
      <c r="P227" s="221">
        <f>O227*H227</f>
        <v>0</v>
      </c>
      <c r="Q227" s="221">
        <v>0.00064999999999999997</v>
      </c>
      <c r="R227" s="221">
        <f>Q227*H227</f>
        <v>0.0012999999999999999</v>
      </c>
      <c r="S227" s="221">
        <v>0</v>
      </c>
      <c r="T227" s="22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3" t="s">
        <v>159</v>
      </c>
      <c r="AT227" s="223" t="s">
        <v>189</v>
      </c>
      <c r="AU227" s="223" t="s">
        <v>76</v>
      </c>
      <c r="AY227" s="18" t="s">
        <v>108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74</v>
      </c>
      <c r="BK227" s="224">
        <f>ROUND(I227*H227,2)</f>
        <v>0</v>
      </c>
      <c r="BL227" s="18" t="s">
        <v>115</v>
      </c>
      <c r="BM227" s="223" t="s">
        <v>373</v>
      </c>
    </row>
    <row r="228" s="2" customFormat="1" ht="16.5" customHeight="1">
      <c r="A228" s="39"/>
      <c r="B228" s="40"/>
      <c r="C228" s="212" t="s">
        <v>374</v>
      </c>
      <c r="D228" s="212" t="s">
        <v>110</v>
      </c>
      <c r="E228" s="213" t="s">
        <v>375</v>
      </c>
      <c r="F228" s="214" t="s">
        <v>376</v>
      </c>
      <c r="G228" s="215" t="s">
        <v>346</v>
      </c>
      <c r="H228" s="216">
        <v>1</v>
      </c>
      <c r="I228" s="217"/>
      <c r="J228" s="218">
        <f>ROUND(I228*H228,2)</f>
        <v>0</v>
      </c>
      <c r="K228" s="214" t="s">
        <v>114</v>
      </c>
      <c r="L228" s="45"/>
      <c r="M228" s="219" t="s">
        <v>19</v>
      </c>
      <c r="N228" s="220" t="s">
        <v>40</v>
      </c>
      <c r="O228" s="85"/>
      <c r="P228" s="221">
        <f>O228*H228</f>
        <v>0</v>
      </c>
      <c r="Q228" s="221">
        <v>0.34089999999999998</v>
      </c>
      <c r="R228" s="221">
        <f>Q228*H228</f>
        <v>0.34089999999999998</v>
      </c>
      <c r="S228" s="221">
        <v>0</v>
      </c>
      <c r="T228" s="22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3" t="s">
        <v>115</v>
      </c>
      <c r="AT228" s="223" t="s">
        <v>110</v>
      </c>
      <c r="AU228" s="223" t="s">
        <v>76</v>
      </c>
      <c r="AY228" s="18" t="s">
        <v>108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74</v>
      </c>
      <c r="BK228" s="224">
        <f>ROUND(I228*H228,2)</f>
        <v>0</v>
      </c>
      <c r="BL228" s="18" t="s">
        <v>115</v>
      </c>
      <c r="BM228" s="223" t="s">
        <v>377</v>
      </c>
    </row>
    <row r="229" s="2" customFormat="1">
      <c r="A229" s="39"/>
      <c r="B229" s="40"/>
      <c r="C229" s="41"/>
      <c r="D229" s="225" t="s">
        <v>117</v>
      </c>
      <c r="E229" s="41"/>
      <c r="F229" s="226" t="s">
        <v>378</v>
      </c>
      <c r="G229" s="41"/>
      <c r="H229" s="41"/>
      <c r="I229" s="131"/>
      <c r="J229" s="41"/>
      <c r="K229" s="41"/>
      <c r="L229" s="45"/>
      <c r="M229" s="227"/>
      <c r="N229" s="22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117</v>
      </c>
      <c r="AU229" s="18" t="s">
        <v>76</v>
      </c>
    </row>
    <row r="230" s="2" customFormat="1" ht="16.5" customHeight="1">
      <c r="A230" s="39"/>
      <c r="B230" s="40"/>
      <c r="C230" s="261" t="s">
        <v>379</v>
      </c>
      <c r="D230" s="261" t="s">
        <v>189</v>
      </c>
      <c r="E230" s="262" t="s">
        <v>380</v>
      </c>
      <c r="F230" s="263" t="s">
        <v>381</v>
      </c>
      <c r="G230" s="264" t="s">
        <v>346</v>
      </c>
      <c r="H230" s="265">
        <v>1</v>
      </c>
      <c r="I230" s="266"/>
      <c r="J230" s="267">
        <f>ROUND(I230*H230,2)</f>
        <v>0</v>
      </c>
      <c r="K230" s="263" t="s">
        <v>114</v>
      </c>
      <c r="L230" s="268"/>
      <c r="M230" s="269" t="s">
        <v>19</v>
      </c>
      <c r="N230" s="270" t="s">
        <v>40</v>
      </c>
      <c r="O230" s="85"/>
      <c r="P230" s="221">
        <f>O230*H230</f>
        <v>0</v>
      </c>
      <c r="Q230" s="221">
        <v>0.080000000000000002</v>
      </c>
      <c r="R230" s="221">
        <f>Q230*H230</f>
        <v>0.080000000000000002</v>
      </c>
      <c r="S230" s="221">
        <v>0</v>
      </c>
      <c r="T230" s="22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3" t="s">
        <v>159</v>
      </c>
      <c r="AT230" s="223" t="s">
        <v>189</v>
      </c>
      <c r="AU230" s="223" t="s">
        <v>76</v>
      </c>
      <c r="AY230" s="18" t="s">
        <v>108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74</v>
      </c>
      <c r="BK230" s="224">
        <f>ROUND(I230*H230,2)</f>
        <v>0</v>
      </c>
      <c r="BL230" s="18" t="s">
        <v>115</v>
      </c>
      <c r="BM230" s="223" t="s">
        <v>382</v>
      </c>
    </row>
    <row r="231" s="2" customFormat="1" ht="16.5" customHeight="1">
      <c r="A231" s="39"/>
      <c r="B231" s="40"/>
      <c r="C231" s="261" t="s">
        <v>383</v>
      </c>
      <c r="D231" s="261" t="s">
        <v>189</v>
      </c>
      <c r="E231" s="262" t="s">
        <v>384</v>
      </c>
      <c r="F231" s="263" t="s">
        <v>385</v>
      </c>
      <c r="G231" s="264" t="s">
        <v>346</v>
      </c>
      <c r="H231" s="265">
        <v>1</v>
      </c>
      <c r="I231" s="266"/>
      <c r="J231" s="267">
        <f>ROUND(I231*H231,2)</f>
        <v>0</v>
      </c>
      <c r="K231" s="263" t="s">
        <v>114</v>
      </c>
      <c r="L231" s="268"/>
      <c r="M231" s="269" t="s">
        <v>19</v>
      </c>
      <c r="N231" s="270" t="s">
        <v>40</v>
      </c>
      <c r="O231" s="85"/>
      <c r="P231" s="221">
        <f>O231*H231</f>
        <v>0</v>
      </c>
      <c r="Q231" s="221">
        <v>0.111</v>
      </c>
      <c r="R231" s="221">
        <f>Q231*H231</f>
        <v>0.111</v>
      </c>
      <c r="S231" s="221">
        <v>0</v>
      </c>
      <c r="T231" s="22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3" t="s">
        <v>159</v>
      </c>
      <c r="AT231" s="223" t="s">
        <v>189</v>
      </c>
      <c r="AU231" s="223" t="s">
        <v>76</v>
      </c>
      <c r="AY231" s="18" t="s">
        <v>108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8" t="s">
        <v>74</v>
      </c>
      <c r="BK231" s="224">
        <f>ROUND(I231*H231,2)</f>
        <v>0</v>
      </c>
      <c r="BL231" s="18" t="s">
        <v>115</v>
      </c>
      <c r="BM231" s="223" t="s">
        <v>386</v>
      </c>
    </row>
    <row r="232" s="2" customFormat="1" ht="16.5" customHeight="1">
      <c r="A232" s="39"/>
      <c r="B232" s="40"/>
      <c r="C232" s="261" t="s">
        <v>387</v>
      </c>
      <c r="D232" s="261" t="s">
        <v>189</v>
      </c>
      <c r="E232" s="262" t="s">
        <v>388</v>
      </c>
      <c r="F232" s="263" t="s">
        <v>389</v>
      </c>
      <c r="G232" s="264" t="s">
        <v>346</v>
      </c>
      <c r="H232" s="265">
        <v>1</v>
      </c>
      <c r="I232" s="266"/>
      <c r="J232" s="267">
        <f>ROUND(I232*H232,2)</f>
        <v>0</v>
      </c>
      <c r="K232" s="263" t="s">
        <v>114</v>
      </c>
      <c r="L232" s="268"/>
      <c r="M232" s="269" t="s">
        <v>19</v>
      </c>
      <c r="N232" s="270" t="s">
        <v>40</v>
      </c>
      <c r="O232" s="85"/>
      <c r="P232" s="221">
        <f>O232*H232</f>
        <v>0</v>
      </c>
      <c r="Q232" s="221">
        <v>0.027</v>
      </c>
      <c r="R232" s="221">
        <f>Q232*H232</f>
        <v>0.027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159</v>
      </c>
      <c r="AT232" s="223" t="s">
        <v>189</v>
      </c>
      <c r="AU232" s="223" t="s">
        <v>76</v>
      </c>
      <c r="AY232" s="18" t="s">
        <v>108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74</v>
      </c>
      <c r="BK232" s="224">
        <f>ROUND(I232*H232,2)</f>
        <v>0</v>
      </c>
      <c r="BL232" s="18" t="s">
        <v>115</v>
      </c>
      <c r="BM232" s="223" t="s">
        <v>390</v>
      </c>
    </row>
    <row r="233" s="2" customFormat="1" ht="16.5" customHeight="1">
      <c r="A233" s="39"/>
      <c r="B233" s="40"/>
      <c r="C233" s="261" t="s">
        <v>391</v>
      </c>
      <c r="D233" s="261" t="s">
        <v>189</v>
      </c>
      <c r="E233" s="262" t="s">
        <v>392</v>
      </c>
      <c r="F233" s="263" t="s">
        <v>393</v>
      </c>
      <c r="G233" s="264" t="s">
        <v>346</v>
      </c>
      <c r="H233" s="265">
        <v>1</v>
      </c>
      <c r="I233" s="266"/>
      <c r="J233" s="267">
        <f>ROUND(I233*H233,2)</f>
        <v>0</v>
      </c>
      <c r="K233" s="263" t="s">
        <v>114</v>
      </c>
      <c r="L233" s="268"/>
      <c r="M233" s="269" t="s">
        <v>19</v>
      </c>
      <c r="N233" s="270" t="s">
        <v>40</v>
      </c>
      <c r="O233" s="85"/>
      <c r="P233" s="221">
        <f>O233*H233</f>
        <v>0</v>
      </c>
      <c r="Q233" s="221">
        <v>0.071999999999999995</v>
      </c>
      <c r="R233" s="221">
        <f>Q233*H233</f>
        <v>0.071999999999999995</v>
      </c>
      <c r="S233" s="221">
        <v>0</v>
      </c>
      <c r="T233" s="22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3" t="s">
        <v>159</v>
      </c>
      <c r="AT233" s="223" t="s">
        <v>189</v>
      </c>
      <c r="AU233" s="223" t="s">
        <v>76</v>
      </c>
      <c r="AY233" s="18" t="s">
        <v>108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8" t="s">
        <v>74</v>
      </c>
      <c r="BK233" s="224">
        <f>ROUND(I233*H233,2)</f>
        <v>0</v>
      </c>
      <c r="BL233" s="18" t="s">
        <v>115</v>
      </c>
      <c r="BM233" s="223" t="s">
        <v>394</v>
      </c>
    </row>
    <row r="234" s="2" customFormat="1" ht="16.5" customHeight="1">
      <c r="A234" s="39"/>
      <c r="B234" s="40"/>
      <c r="C234" s="212" t="s">
        <v>395</v>
      </c>
      <c r="D234" s="212" t="s">
        <v>110</v>
      </c>
      <c r="E234" s="213" t="s">
        <v>396</v>
      </c>
      <c r="F234" s="214" t="s">
        <v>397</v>
      </c>
      <c r="G234" s="215" t="s">
        <v>346</v>
      </c>
      <c r="H234" s="216">
        <v>1</v>
      </c>
      <c r="I234" s="217"/>
      <c r="J234" s="218">
        <f>ROUND(I234*H234,2)</f>
        <v>0</v>
      </c>
      <c r="K234" s="214" t="s">
        <v>114</v>
      </c>
      <c r="L234" s="45"/>
      <c r="M234" s="219" t="s">
        <v>19</v>
      </c>
      <c r="N234" s="220" t="s">
        <v>40</v>
      </c>
      <c r="O234" s="85"/>
      <c r="P234" s="221">
        <f>O234*H234</f>
        <v>0</v>
      </c>
      <c r="Q234" s="221">
        <v>0.21734000000000001</v>
      </c>
      <c r="R234" s="221">
        <f>Q234*H234</f>
        <v>0.21734000000000001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115</v>
      </c>
      <c r="AT234" s="223" t="s">
        <v>110</v>
      </c>
      <c r="AU234" s="223" t="s">
        <v>76</v>
      </c>
      <c r="AY234" s="18" t="s">
        <v>108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74</v>
      </c>
      <c r="BK234" s="224">
        <f>ROUND(I234*H234,2)</f>
        <v>0</v>
      </c>
      <c r="BL234" s="18" t="s">
        <v>115</v>
      </c>
      <c r="BM234" s="223" t="s">
        <v>398</v>
      </c>
    </row>
    <row r="235" s="2" customFormat="1">
      <c r="A235" s="39"/>
      <c r="B235" s="40"/>
      <c r="C235" s="41"/>
      <c r="D235" s="225" t="s">
        <v>117</v>
      </c>
      <c r="E235" s="41"/>
      <c r="F235" s="226" t="s">
        <v>399</v>
      </c>
      <c r="G235" s="41"/>
      <c r="H235" s="41"/>
      <c r="I235" s="131"/>
      <c r="J235" s="41"/>
      <c r="K235" s="41"/>
      <c r="L235" s="45"/>
      <c r="M235" s="227"/>
      <c r="N235" s="22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117</v>
      </c>
      <c r="AU235" s="18" t="s">
        <v>76</v>
      </c>
    </row>
    <row r="236" s="2" customFormat="1" ht="16.5" customHeight="1">
      <c r="A236" s="39"/>
      <c r="B236" s="40"/>
      <c r="C236" s="261" t="s">
        <v>400</v>
      </c>
      <c r="D236" s="261" t="s">
        <v>189</v>
      </c>
      <c r="E236" s="262" t="s">
        <v>401</v>
      </c>
      <c r="F236" s="263" t="s">
        <v>402</v>
      </c>
      <c r="G236" s="264" t="s">
        <v>346</v>
      </c>
      <c r="H236" s="265">
        <v>1</v>
      </c>
      <c r="I236" s="266"/>
      <c r="J236" s="267">
        <f>ROUND(I236*H236,2)</f>
        <v>0</v>
      </c>
      <c r="K236" s="263" t="s">
        <v>114</v>
      </c>
      <c r="L236" s="268"/>
      <c r="M236" s="269" t="s">
        <v>19</v>
      </c>
      <c r="N236" s="270" t="s">
        <v>40</v>
      </c>
      <c r="O236" s="85"/>
      <c r="P236" s="221">
        <f>O236*H236</f>
        <v>0</v>
      </c>
      <c r="Q236" s="221">
        <v>0.050599999999999999</v>
      </c>
      <c r="R236" s="221">
        <f>Q236*H236</f>
        <v>0.050599999999999999</v>
      </c>
      <c r="S236" s="221">
        <v>0</v>
      </c>
      <c r="T236" s="22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3" t="s">
        <v>159</v>
      </c>
      <c r="AT236" s="223" t="s">
        <v>189</v>
      </c>
      <c r="AU236" s="223" t="s">
        <v>76</v>
      </c>
      <c r="AY236" s="18" t="s">
        <v>108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74</v>
      </c>
      <c r="BK236" s="224">
        <f>ROUND(I236*H236,2)</f>
        <v>0</v>
      </c>
      <c r="BL236" s="18" t="s">
        <v>115</v>
      </c>
      <c r="BM236" s="223" t="s">
        <v>403</v>
      </c>
    </row>
    <row r="237" s="2" customFormat="1" ht="16.5" customHeight="1">
      <c r="A237" s="39"/>
      <c r="B237" s="40"/>
      <c r="C237" s="261" t="s">
        <v>404</v>
      </c>
      <c r="D237" s="261" t="s">
        <v>189</v>
      </c>
      <c r="E237" s="262" t="s">
        <v>405</v>
      </c>
      <c r="F237" s="263" t="s">
        <v>406</v>
      </c>
      <c r="G237" s="264" t="s">
        <v>346</v>
      </c>
      <c r="H237" s="265">
        <v>1</v>
      </c>
      <c r="I237" s="266"/>
      <c r="J237" s="267">
        <f>ROUND(I237*H237,2)</f>
        <v>0</v>
      </c>
      <c r="K237" s="263" t="s">
        <v>114</v>
      </c>
      <c r="L237" s="268"/>
      <c r="M237" s="269" t="s">
        <v>19</v>
      </c>
      <c r="N237" s="270" t="s">
        <v>40</v>
      </c>
      <c r="O237" s="85"/>
      <c r="P237" s="221">
        <f>O237*H237</f>
        <v>0</v>
      </c>
      <c r="Q237" s="221">
        <v>0.0085000000000000006</v>
      </c>
      <c r="R237" s="221">
        <f>Q237*H237</f>
        <v>0.0085000000000000006</v>
      </c>
      <c r="S237" s="221">
        <v>0</v>
      </c>
      <c r="T237" s="22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3" t="s">
        <v>159</v>
      </c>
      <c r="AT237" s="223" t="s">
        <v>189</v>
      </c>
      <c r="AU237" s="223" t="s">
        <v>76</v>
      </c>
      <c r="AY237" s="18" t="s">
        <v>108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74</v>
      </c>
      <c r="BK237" s="224">
        <f>ROUND(I237*H237,2)</f>
        <v>0</v>
      </c>
      <c r="BL237" s="18" t="s">
        <v>115</v>
      </c>
      <c r="BM237" s="223" t="s">
        <v>407</v>
      </c>
    </row>
    <row r="238" s="2" customFormat="1" ht="16.5" customHeight="1">
      <c r="A238" s="39"/>
      <c r="B238" s="40"/>
      <c r="C238" s="212" t="s">
        <v>408</v>
      </c>
      <c r="D238" s="212" t="s">
        <v>110</v>
      </c>
      <c r="E238" s="213" t="s">
        <v>409</v>
      </c>
      <c r="F238" s="214" t="s">
        <v>410</v>
      </c>
      <c r="G238" s="215" t="s">
        <v>346</v>
      </c>
      <c r="H238" s="216">
        <v>1</v>
      </c>
      <c r="I238" s="217"/>
      <c r="J238" s="218">
        <f>ROUND(I238*H238,2)</f>
        <v>0</v>
      </c>
      <c r="K238" s="214" t="s">
        <v>114</v>
      </c>
      <c r="L238" s="45"/>
      <c r="M238" s="219" t="s">
        <v>19</v>
      </c>
      <c r="N238" s="220" t="s">
        <v>40</v>
      </c>
      <c r="O238" s="85"/>
      <c r="P238" s="221">
        <f>O238*H238</f>
        <v>0</v>
      </c>
      <c r="Q238" s="221">
        <v>0.32973999999999998</v>
      </c>
      <c r="R238" s="221">
        <f>Q238*H238</f>
        <v>0.32973999999999998</v>
      </c>
      <c r="S238" s="221">
        <v>0</v>
      </c>
      <c r="T238" s="22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3" t="s">
        <v>115</v>
      </c>
      <c r="AT238" s="223" t="s">
        <v>110</v>
      </c>
      <c r="AU238" s="223" t="s">
        <v>76</v>
      </c>
      <c r="AY238" s="18" t="s">
        <v>108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74</v>
      </c>
      <c r="BK238" s="224">
        <f>ROUND(I238*H238,2)</f>
        <v>0</v>
      </c>
      <c r="BL238" s="18" t="s">
        <v>115</v>
      </c>
      <c r="BM238" s="223" t="s">
        <v>411</v>
      </c>
    </row>
    <row r="239" s="2" customFormat="1">
      <c r="A239" s="39"/>
      <c r="B239" s="40"/>
      <c r="C239" s="41"/>
      <c r="D239" s="225" t="s">
        <v>117</v>
      </c>
      <c r="E239" s="41"/>
      <c r="F239" s="226" t="s">
        <v>412</v>
      </c>
      <c r="G239" s="41"/>
      <c r="H239" s="41"/>
      <c r="I239" s="131"/>
      <c r="J239" s="41"/>
      <c r="K239" s="41"/>
      <c r="L239" s="45"/>
      <c r="M239" s="227"/>
      <c r="N239" s="22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117</v>
      </c>
      <c r="AU239" s="18" t="s">
        <v>76</v>
      </c>
    </row>
    <row r="240" s="2" customFormat="1" ht="21.75" customHeight="1">
      <c r="A240" s="39"/>
      <c r="B240" s="40"/>
      <c r="C240" s="212" t="s">
        <v>413</v>
      </c>
      <c r="D240" s="212" t="s">
        <v>110</v>
      </c>
      <c r="E240" s="213" t="s">
        <v>414</v>
      </c>
      <c r="F240" s="214" t="s">
        <v>415</v>
      </c>
      <c r="G240" s="215" t="s">
        <v>346</v>
      </c>
      <c r="H240" s="216">
        <v>1</v>
      </c>
      <c r="I240" s="217"/>
      <c r="J240" s="218">
        <f>ROUND(I240*H240,2)</f>
        <v>0</v>
      </c>
      <c r="K240" s="214" t="s">
        <v>114</v>
      </c>
      <c r="L240" s="45"/>
      <c r="M240" s="219" t="s">
        <v>19</v>
      </c>
      <c r="N240" s="220" t="s">
        <v>40</v>
      </c>
      <c r="O240" s="85"/>
      <c r="P240" s="221">
        <f>O240*H240</f>
        <v>0</v>
      </c>
      <c r="Q240" s="221">
        <v>0.31108000000000002</v>
      </c>
      <c r="R240" s="221">
        <f>Q240*H240</f>
        <v>0.31108000000000002</v>
      </c>
      <c r="S240" s="221">
        <v>0</v>
      </c>
      <c r="T240" s="22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3" t="s">
        <v>115</v>
      </c>
      <c r="AT240" s="223" t="s">
        <v>110</v>
      </c>
      <c r="AU240" s="223" t="s">
        <v>76</v>
      </c>
      <c r="AY240" s="18" t="s">
        <v>108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74</v>
      </c>
      <c r="BK240" s="224">
        <f>ROUND(I240*H240,2)</f>
        <v>0</v>
      </c>
      <c r="BL240" s="18" t="s">
        <v>115</v>
      </c>
      <c r="BM240" s="223" t="s">
        <v>416</v>
      </c>
    </row>
    <row r="241" s="2" customFormat="1">
      <c r="A241" s="39"/>
      <c r="B241" s="40"/>
      <c r="C241" s="41"/>
      <c r="D241" s="225" t="s">
        <v>117</v>
      </c>
      <c r="E241" s="41"/>
      <c r="F241" s="226" t="s">
        <v>412</v>
      </c>
      <c r="G241" s="41"/>
      <c r="H241" s="41"/>
      <c r="I241" s="131"/>
      <c r="J241" s="41"/>
      <c r="K241" s="41"/>
      <c r="L241" s="45"/>
      <c r="M241" s="227"/>
      <c r="N241" s="228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117</v>
      </c>
      <c r="AU241" s="18" t="s">
        <v>76</v>
      </c>
    </row>
    <row r="242" s="12" customFormat="1" ht="22.8" customHeight="1">
      <c r="A242" s="12"/>
      <c r="B242" s="196"/>
      <c r="C242" s="197"/>
      <c r="D242" s="198" t="s">
        <v>68</v>
      </c>
      <c r="E242" s="210" t="s">
        <v>165</v>
      </c>
      <c r="F242" s="210" t="s">
        <v>417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SUM(P243:P284)</f>
        <v>0</v>
      </c>
      <c r="Q242" s="204"/>
      <c r="R242" s="205">
        <f>SUM(R243:R284)</f>
        <v>63.084439999999994</v>
      </c>
      <c r="S242" s="204"/>
      <c r="T242" s="206">
        <f>SUM(T243:T284)</f>
        <v>1.512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74</v>
      </c>
      <c r="AT242" s="208" t="s">
        <v>68</v>
      </c>
      <c r="AU242" s="208" t="s">
        <v>74</v>
      </c>
      <c r="AY242" s="207" t="s">
        <v>108</v>
      </c>
      <c r="BK242" s="209">
        <f>SUM(BK243:BK284)</f>
        <v>0</v>
      </c>
    </row>
    <row r="243" s="2" customFormat="1" ht="16.5" customHeight="1">
      <c r="A243" s="39"/>
      <c r="B243" s="40"/>
      <c r="C243" s="212" t="s">
        <v>418</v>
      </c>
      <c r="D243" s="212" t="s">
        <v>110</v>
      </c>
      <c r="E243" s="213" t="s">
        <v>419</v>
      </c>
      <c r="F243" s="214" t="s">
        <v>420</v>
      </c>
      <c r="G243" s="215" t="s">
        <v>346</v>
      </c>
      <c r="H243" s="216">
        <v>14</v>
      </c>
      <c r="I243" s="217"/>
      <c r="J243" s="218">
        <f>ROUND(I243*H243,2)</f>
        <v>0</v>
      </c>
      <c r="K243" s="214" t="s">
        <v>114</v>
      </c>
      <c r="L243" s="45"/>
      <c r="M243" s="219" t="s">
        <v>19</v>
      </c>
      <c r="N243" s="220" t="s">
        <v>40</v>
      </c>
      <c r="O243" s="85"/>
      <c r="P243" s="221">
        <f>O243*H243</f>
        <v>0</v>
      </c>
      <c r="Q243" s="221">
        <v>0.11171</v>
      </c>
      <c r="R243" s="221">
        <f>Q243*H243</f>
        <v>1.5639400000000001</v>
      </c>
      <c r="S243" s="221">
        <v>0</v>
      </c>
      <c r="T243" s="22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3" t="s">
        <v>115</v>
      </c>
      <c r="AT243" s="223" t="s">
        <v>110</v>
      </c>
      <c r="AU243" s="223" t="s">
        <v>76</v>
      </c>
      <c r="AY243" s="18" t="s">
        <v>108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74</v>
      </c>
      <c r="BK243" s="224">
        <f>ROUND(I243*H243,2)</f>
        <v>0</v>
      </c>
      <c r="BL243" s="18" t="s">
        <v>115</v>
      </c>
      <c r="BM243" s="223" t="s">
        <v>421</v>
      </c>
    </row>
    <row r="244" s="2" customFormat="1">
      <c r="A244" s="39"/>
      <c r="B244" s="40"/>
      <c r="C244" s="41"/>
      <c r="D244" s="225" t="s">
        <v>117</v>
      </c>
      <c r="E244" s="41"/>
      <c r="F244" s="226" t="s">
        <v>422</v>
      </c>
      <c r="G244" s="41"/>
      <c r="H244" s="41"/>
      <c r="I244" s="131"/>
      <c r="J244" s="41"/>
      <c r="K244" s="41"/>
      <c r="L244" s="45"/>
      <c r="M244" s="227"/>
      <c r="N244" s="22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117</v>
      </c>
      <c r="AU244" s="18" t="s">
        <v>76</v>
      </c>
    </row>
    <row r="245" s="2" customFormat="1" ht="33" customHeight="1">
      <c r="A245" s="39"/>
      <c r="B245" s="40"/>
      <c r="C245" s="212" t="s">
        <v>423</v>
      </c>
      <c r="D245" s="212" t="s">
        <v>110</v>
      </c>
      <c r="E245" s="213" t="s">
        <v>424</v>
      </c>
      <c r="F245" s="214" t="s">
        <v>425</v>
      </c>
      <c r="G245" s="215" t="s">
        <v>130</v>
      </c>
      <c r="H245" s="216">
        <v>18.5</v>
      </c>
      <c r="I245" s="217"/>
      <c r="J245" s="218">
        <f>ROUND(I245*H245,2)</f>
        <v>0</v>
      </c>
      <c r="K245" s="214" t="s">
        <v>114</v>
      </c>
      <c r="L245" s="45"/>
      <c r="M245" s="219" t="s">
        <v>19</v>
      </c>
      <c r="N245" s="220" t="s">
        <v>40</v>
      </c>
      <c r="O245" s="85"/>
      <c r="P245" s="221">
        <f>O245*H245</f>
        <v>0</v>
      </c>
      <c r="Q245" s="221">
        <v>0.10988000000000001</v>
      </c>
      <c r="R245" s="221">
        <f>Q245*H245</f>
        <v>2.0327800000000003</v>
      </c>
      <c r="S245" s="221">
        <v>0</v>
      </c>
      <c r="T245" s="22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3" t="s">
        <v>115</v>
      </c>
      <c r="AT245" s="223" t="s">
        <v>110</v>
      </c>
      <c r="AU245" s="223" t="s">
        <v>76</v>
      </c>
      <c r="AY245" s="18" t="s">
        <v>108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74</v>
      </c>
      <c r="BK245" s="224">
        <f>ROUND(I245*H245,2)</f>
        <v>0</v>
      </c>
      <c r="BL245" s="18" t="s">
        <v>115</v>
      </c>
      <c r="BM245" s="223" t="s">
        <v>426</v>
      </c>
    </row>
    <row r="246" s="2" customFormat="1">
      <c r="A246" s="39"/>
      <c r="B246" s="40"/>
      <c r="C246" s="41"/>
      <c r="D246" s="225" t="s">
        <v>117</v>
      </c>
      <c r="E246" s="41"/>
      <c r="F246" s="226" t="s">
        <v>427</v>
      </c>
      <c r="G246" s="41"/>
      <c r="H246" s="41"/>
      <c r="I246" s="131"/>
      <c r="J246" s="41"/>
      <c r="K246" s="41"/>
      <c r="L246" s="45"/>
      <c r="M246" s="227"/>
      <c r="N246" s="22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117</v>
      </c>
      <c r="AU246" s="18" t="s">
        <v>76</v>
      </c>
    </row>
    <row r="247" s="13" customFormat="1">
      <c r="A247" s="13"/>
      <c r="B247" s="229"/>
      <c r="C247" s="230"/>
      <c r="D247" s="225" t="s">
        <v>149</v>
      </c>
      <c r="E247" s="231" t="s">
        <v>19</v>
      </c>
      <c r="F247" s="232" t="s">
        <v>428</v>
      </c>
      <c r="G247" s="230"/>
      <c r="H247" s="231" t="s">
        <v>19</v>
      </c>
      <c r="I247" s="233"/>
      <c r="J247" s="230"/>
      <c r="K247" s="230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149</v>
      </c>
      <c r="AU247" s="238" t="s">
        <v>76</v>
      </c>
      <c r="AV247" s="13" t="s">
        <v>74</v>
      </c>
      <c r="AW247" s="13" t="s">
        <v>31</v>
      </c>
      <c r="AX247" s="13" t="s">
        <v>69</v>
      </c>
      <c r="AY247" s="238" t="s">
        <v>108</v>
      </c>
    </row>
    <row r="248" s="14" customFormat="1">
      <c r="A248" s="14"/>
      <c r="B248" s="239"/>
      <c r="C248" s="240"/>
      <c r="D248" s="225" t="s">
        <v>149</v>
      </c>
      <c r="E248" s="241" t="s">
        <v>19</v>
      </c>
      <c r="F248" s="242" t="s">
        <v>182</v>
      </c>
      <c r="G248" s="240"/>
      <c r="H248" s="243">
        <v>12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149</v>
      </c>
      <c r="AU248" s="249" t="s">
        <v>76</v>
      </c>
      <c r="AV248" s="14" t="s">
        <v>76</v>
      </c>
      <c r="AW248" s="14" t="s">
        <v>31</v>
      </c>
      <c r="AX248" s="14" t="s">
        <v>69</v>
      </c>
      <c r="AY248" s="249" t="s">
        <v>108</v>
      </c>
    </row>
    <row r="249" s="13" customFormat="1">
      <c r="A249" s="13"/>
      <c r="B249" s="229"/>
      <c r="C249" s="230"/>
      <c r="D249" s="225" t="s">
        <v>149</v>
      </c>
      <c r="E249" s="231" t="s">
        <v>19</v>
      </c>
      <c r="F249" s="232" t="s">
        <v>429</v>
      </c>
      <c r="G249" s="230"/>
      <c r="H249" s="231" t="s">
        <v>19</v>
      </c>
      <c r="I249" s="233"/>
      <c r="J249" s="230"/>
      <c r="K249" s="230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149</v>
      </c>
      <c r="AU249" s="238" t="s">
        <v>76</v>
      </c>
      <c r="AV249" s="13" t="s">
        <v>74</v>
      </c>
      <c r="AW249" s="13" t="s">
        <v>31</v>
      </c>
      <c r="AX249" s="13" t="s">
        <v>69</v>
      </c>
      <c r="AY249" s="238" t="s">
        <v>108</v>
      </c>
    </row>
    <row r="250" s="14" customFormat="1">
      <c r="A250" s="14"/>
      <c r="B250" s="239"/>
      <c r="C250" s="240"/>
      <c r="D250" s="225" t="s">
        <v>149</v>
      </c>
      <c r="E250" s="241" t="s">
        <v>19</v>
      </c>
      <c r="F250" s="242" t="s">
        <v>320</v>
      </c>
      <c r="G250" s="240"/>
      <c r="H250" s="243">
        <v>6.5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9" t="s">
        <v>149</v>
      </c>
      <c r="AU250" s="249" t="s">
        <v>76</v>
      </c>
      <c r="AV250" s="14" t="s">
        <v>76</v>
      </c>
      <c r="AW250" s="14" t="s">
        <v>31</v>
      </c>
      <c r="AX250" s="14" t="s">
        <v>69</v>
      </c>
      <c r="AY250" s="249" t="s">
        <v>108</v>
      </c>
    </row>
    <row r="251" s="15" customFormat="1">
      <c r="A251" s="15"/>
      <c r="B251" s="250"/>
      <c r="C251" s="251"/>
      <c r="D251" s="225" t="s">
        <v>149</v>
      </c>
      <c r="E251" s="252" t="s">
        <v>19</v>
      </c>
      <c r="F251" s="253" t="s">
        <v>158</v>
      </c>
      <c r="G251" s="251"/>
      <c r="H251" s="254">
        <v>18.5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0" t="s">
        <v>149</v>
      </c>
      <c r="AU251" s="260" t="s">
        <v>76</v>
      </c>
      <c r="AV251" s="15" t="s">
        <v>115</v>
      </c>
      <c r="AW251" s="15" t="s">
        <v>31</v>
      </c>
      <c r="AX251" s="15" t="s">
        <v>74</v>
      </c>
      <c r="AY251" s="260" t="s">
        <v>108</v>
      </c>
    </row>
    <row r="252" s="2" customFormat="1" ht="21.75" customHeight="1">
      <c r="A252" s="39"/>
      <c r="B252" s="40"/>
      <c r="C252" s="212" t="s">
        <v>430</v>
      </c>
      <c r="D252" s="212" t="s">
        <v>110</v>
      </c>
      <c r="E252" s="213" t="s">
        <v>431</v>
      </c>
      <c r="F252" s="214" t="s">
        <v>432</v>
      </c>
      <c r="G252" s="215" t="s">
        <v>130</v>
      </c>
      <c r="H252" s="216">
        <v>12</v>
      </c>
      <c r="I252" s="217"/>
      <c r="J252" s="218">
        <f>ROUND(I252*H252,2)</f>
        <v>0</v>
      </c>
      <c r="K252" s="214" t="s">
        <v>114</v>
      </c>
      <c r="L252" s="45"/>
      <c r="M252" s="219" t="s">
        <v>19</v>
      </c>
      <c r="N252" s="220" t="s">
        <v>40</v>
      </c>
      <c r="O252" s="85"/>
      <c r="P252" s="221">
        <f>O252*H252</f>
        <v>0</v>
      </c>
      <c r="Q252" s="221">
        <v>0.15540000000000001</v>
      </c>
      <c r="R252" s="221">
        <f>Q252*H252</f>
        <v>1.8648000000000002</v>
      </c>
      <c r="S252" s="221">
        <v>0</v>
      </c>
      <c r="T252" s="22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3" t="s">
        <v>115</v>
      </c>
      <c r="AT252" s="223" t="s">
        <v>110</v>
      </c>
      <c r="AU252" s="223" t="s">
        <v>76</v>
      </c>
      <c r="AY252" s="18" t="s">
        <v>108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74</v>
      </c>
      <c r="BK252" s="224">
        <f>ROUND(I252*H252,2)</f>
        <v>0</v>
      </c>
      <c r="BL252" s="18" t="s">
        <v>115</v>
      </c>
      <c r="BM252" s="223" t="s">
        <v>433</v>
      </c>
    </row>
    <row r="253" s="2" customFormat="1">
      <c r="A253" s="39"/>
      <c r="B253" s="40"/>
      <c r="C253" s="41"/>
      <c r="D253" s="225" t="s">
        <v>117</v>
      </c>
      <c r="E253" s="41"/>
      <c r="F253" s="226" t="s">
        <v>434</v>
      </c>
      <c r="G253" s="41"/>
      <c r="H253" s="41"/>
      <c r="I253" s="131"/>
      <c r="J253" s="41"/>
      <c r="K253" s="41"/>
      <c r="L253" s="45"/>
      <c r="M253" s="227"/>
      <c r="N253" s="22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117</v>
      </c>
      <c r="AU253" s="18" t="s">
        <v>76</v>
      </c>
    </row>
    <row r="254" s="2" customFormat="1" ht="16.5" customHeight="1">
      <c r="A254" s="39"/>
      <c r="B254" s="40"/>
      <c r="C254" s="261" t="s">
        <v>435</v>
      </c>
      <c r="D254" s="261" t="s">
        <v>189</v>
      </c>
      <c r="E254" s="262" t="s">
        <v>436</v>
      </c>
      <c r="F254" s="263" t="s">
        <v>437</v>
      </c>
      <c r="G254" s="264" t="s">
        <v>130</v>
      </c>
      <c r="H254" s="265">
        <v>1</v>
      </c>
      <c r="I254" s="266"/>
      <c r="J254" s="267">
        <f>ROUND(I254*H254,2)</f>
        <v>0</v>
      </c>
      <c r="K254" s="263" t="s">
        <v>114</v>
      </c>
      <c r="L254" s="268"/>
      <c r="M254" s="269" t="s">
        <v>19</v>
      </c>
      <c r="N254" s="270" t="s">
        <v>40</v>
      </c>
      <c r="O254" s="85"/>
      <c r="P254" s="221">
        <f>O254*H254</f>
        <v>0</v>
      </c>
      <c r="Q254" s="221">
        <v>0.056120000000000003</v>
      </c>
      <c r="R254" s="221">
        <f>Q254*H254</f>
        <v>0.056120000000000003</v>
      </c>
      <c r="S254" s="221">
        <v>0</v>
      </c>
      <c r="T254" s="22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3" t="s">
        <v>159</v>
      </c>
      <c r="AT254" s="223" t="s">
        <v>189</v>
      </c>
      <c r="AU254" s="223" t="s">
        <v>76</v>
      </c>
      <c r="AY254" s="18" t="s">
        <v>108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74</v>
      </c>
      <c r="BK254" s="224">
        <f>ROUND(I254*H254,2)</f>
        <v>0</v>
      </c>
      <c r="BL254" s="18" t="s">
        <v>115</v>
      </c>
      <c r="BM254" s="223" t="s">
        <v>438</v>
      </c>
    </row>
    <row r="255" s="2" customFormat="1" ht="16.5" customHeight="1">
      <c r="A255" s="39"/>
      <c r="B255" s="40"/>
      <c r="C255" s="261" t="s">
        <v>439</v>
      </c>
      <c r="D255" s="261" t="s">
        <v>189</v>
      </c>
      <c r="E255" s="262" t="s">
        <v>440</v>
      </c>
      <c r="F255" s="263" t="s">
        <v>441</v>
      </c>
      <c r="G255" s="264" t="s">
        <v>130</v>
      </c>
      <c r="H255" s="265">
        <v>2</v>
      </c>
      <c r="I255" s="266"/>
      <c r="J255" s="267">
        <f>ROUND(I255*H255,2)</f>
        <v>0</v>
      </c>
      <c r="K255" s="263" t="s">
        <v>114</v>
      </c>
      <c r="L255" s="268"/>
      <c r="M255" s="269" t="s">
        <v>19</v>
      </c>
      <c r="N255" s="270" t="s">
        <v>40</v>
      </c>
      <c r="O255" s="85"/>
      <c r="P255" s="221">
        <f>O255*H255</f>
        <v>0</v>
      </c>
      <c r="Q255" s="221">
        <v>0.065670000000000006</v>
      </c>
      <c r="R255" s="221">
        <f>Q255*H255</f>
        <v>0.13134000000000001</v>
      </c>
      <c r="S255" s="221">
        <v>0</v>
      </c>
      <c r="T255" s="22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3" t="s">
        <v>159</v>
      </c>
      <c r="AT255" s="223" t="s">
        <v>189</v>
      </c>
      <c r="AU255" s="223" t="s">
        <v>76</v>
      </c>
      <c r="AY255" s="18" t="s">
        <v>108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74</v>
      </c>
      <c r="BK255" s="224">
        <f>ROUND(I255*H255,2)</f>
        <v>0</v>
      </c>
      <c r="BL255" s="18" t="s">
        <v>115</v>
      </c>
      <c r="BM255" s="223" t="s">
        <v>442</v>
      </c>
    </row>
    <row r="256" s="2" customFormat="1" ht="16.5" customHeight="1">
      <c r="A256" s="39"/>
      <c r="B256" s="40"/>
      <c r="C256" s="261" t="s">
        <v>443</v>
      </c>
      <c r="D256" s="261" t="s">
        <v>189</v>
      </c>
      <c r="E256" s="262" t="s">
        <v>444</v>
      </c>
      <c r="F256" s="263" t="s">
        <v>445</v>
      </c>
      <c r="G256" s="264" t="s">
        <v>130</v>
      </c>
      <c r="H256" s="265">
        <v>9</v>
      </c>
      <c r="I256" s="266"/>
      <c r="J256" s="267">
        <f>ROUND(I256*H256,2)</f>
        <v>0</v>
      </c>
      <c r="K256" s="263" t="s">
        <v>114</v>
      </c>
      <c r="L256" s="268"/>
      <c r="M256" s="269" t="s">
        <v>19</v>
      </c>
      <c r="N256" s="270" t="s">
        <v>40</v>
      </c>
      <c r="O256" s="85"/>
      <c r="P256" s="221">
        <f>O256*H256</f>
        <v>0</v>
      </c>
      <c r="Q256" s="221">
        <v>0.048300000000000003</v>
      </c>
      <c r="R256" s="221">
        <f>Q256*H256</f>
        <v>0.43470000000000003</v>
      </c>
      <c r="S256" s="221">
        <v>0</v>
      </c>
      <c r="T256" s="22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3" t="s">
        <v>159</v>
      </c>
      <c r="AT256" s="223" t="s">
        <v>189</v>
      </c>
      <c r="AU256" s="223" t="s">
        <v>76</v>
      </c>
      <c r="AY256" s="18" t="s">
        <v>108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74</v>
      </c>
      <c r="BK256" s="224">
        <f>ROUND(I256*H256,2)</f>
        <v>0</v>
      </c>
      <c r="BL256" s="18" t="s">
        <v>115</v>
      </c>
      <c r="BM256" s="223" t="s">
        <v>446</v>
      </c>
    </row>
    <row r="257" s="2" customFormat="1" ht="21.75" customHeight="1">
      <c r="A257" s="39"/>
      <c r="B257" s="40"/>
      <c r="C257" s="212" t="s">
        <v>447</v>
      </c>
      <c r="D257" s="212" t="s">
        <v>110</v>
      </c>
      <c r="E257" s="213" t="s">
        <v>448</v>
      </c>
      <c r="F257" s="214" t="s">
        <v>449</v>
      </c>
      <c r="G257" s="215" t="s">
        <v>130</v>
      </c>
      <c r="H257" s="216">
        <v>15</v>
      </c>
      <c r="I257" s="217"/>
      <c r="J257" s="218">
        <f>ROUND(I257*H257,2)</f>
        <v>0</v>
      </c>
      <c r="K257" s="214" t="s">
        <v>114</v>
      </c>
      <c r="L257" s="45"/>
      <c r="M257" s="219" t="s">
        <v>19</v>
      </c>
      <c r="N257" s="220" t="s">
        <v>40</v>
      </c>
      <c r="O257" s="85"/>
      <c r="P257" s="221">
        <f>O257*H257</f>
        <v>0</v>
      </c>
      <c r="Q257" s="221">
        <v>0.1295</v>
      </c>
      <c r="R257" s="221">
        <f>Q257*H257</f>
        <v>1.9425000000000001</v>
      </c>
      <c r="S257" s="221">
        <v>0</v>
      </c>
      <c r="T257" s="22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3" t="s">
        <v>115</v>
      </c>
      <c r="AT257" s="223" t="s">
        <v>110</v>
      </c>
      <c r="AU257" s="223" t="s">
        <v>76</v>
      </c>
      <c r="AY257" s="18" t="s">
        <v>108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74</v>
      </c>
      <c r="BK257" s="224">
        <f>ROUND(I257*H257,2)</f>
        <v>0</v>
      </c>
      <c r="BL257" s="18" t="s">
        <v>115</v>
      </c>
      <c r="BM257" s="223" t="s">
        <v>450</v>
      </c>
    </row>
    <row r="258" s="2" customFormat="1">
      <c r="A258" s="39"/>
      <c r="B258" s="40"/>
      <c r="C258" s="41"/>
      <c r="D258" s="225" t="s">
        <v>117</v>
      </c>
      <c r="E258" s="41"/>
      <c r="F258" s="226" t="s">
        <v>451</v>
      </c>
      <c r="G258" s="41"/>
      <c r="H258" s="41"/>
      <c r="I258" s="131"/>
      <c r="J258" s="41"/>
      <c r="K258" s="41"/>
      <c r="L258" s="45"/>
      <c r="M258" s="227"/>
      <c r="N258" s="22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117</v>
      </c>
      <c r="AU258" s="18" t="s">
        <v>76</v>
      </c>
    </row>
    <row r="259" s="13" customFormat="1">
      <c r="A259" s="13"/>
      <c r="B259" s="229"/>
      <c r="C259" s="230"/>
      <c r="D259" s="225" t="s">
        <v>149</v>
      </c>
      <c r="E259" s="231" t="s">
        <v>19</v>
      </c>
      <c r="F259" s="232" t="s">
        <v>452</v>
      </c>
      <c r="G259" s="230"/>
      <c r="H259" s="231" t="s">
        <v>19</v>
      </c>
      <c r="I259" s="233"/>
      <c r="J259" s="230"/>
      <c r="K259" s="230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149</v>
      </c>
      <c r="AU259" s="238" t="s">
        <v>76</v>
      </c>
      <c r="AV259" s="13" t="s">
        <v>74</v>
      </c>
      <c r="AW259" s="13" t="s">
        <v>31</v>
      </c>
      <c r="AX259" s="13" t="s">
        <v>69</v>
      </c>
      <c r="AY259" s="238" t="s">
        <v>108</v>
      </c>
    </row>
    <row r="260" s="14" customFormat="1">
      <c r="A260" s="14"/>
      <c r="B260" s="239"/>
      <c r="C260" s="240"/>
      <c r="D260" s="225" t="s">
        <v>149</v>
      </c>
      <c r="E260" s="241" t="s">
        <v>19</v>
      </c>
      <c r="F260" s="242" t="s">
        <v>176</v>
      </c>
      <c r="G260" s="240"/>
      <c r="H260" s="243">
        <v>11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9" t="s">
        <v>149</v>
      </c>
      <c r="AU260" s="249" t="s">
        <v>76</v>
      </c>
      <c r="AV260" s="14" t="s">
        <v>76</v>
      </c>
      <c r="AW260" s="14" t="s">
        <v>31</v>
      </c>
      <c r="AX260" s="14" t="s">
        <v>69</v>
      </c>
      <c r="AY260" s="249" t="s">
        <v>108</v>
      </c>
    </row>
    <row r="261" s="13" customFormat="1">
      <c r="A261" s="13"/>
      <c r="B261" s="229"/>
      <c r="C261" s="230"/>
      <c r="D261" s="225" t="s">
        <v>149</v>
      </c>
      <c r="E261" s="231" t="s">
        <v>19</v>
      </c>
      <c r="F261" s="232" t="s">
        <v>453</v>
      </c>
      <c r="G261" s="230"/>
      <c r="H261" s="231" t="s">
        <v>19</v>
      </c>
      <c r="I261" s="233"/>
      <c r="J261" s="230"/>
      <c r="K261" s="230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149</v>
      </c>
      <c r="AU261" s="238" t="s">
        <v>76</v>
      </c>
      <c r="AV261" s="13" t="s">
        <v>74</v>
      </c>
      <c r="AW261" s="13" t="s">
        <v>31</v>
      </c>
      <c r="AX261" s="13" t="s">
        <v>69</v>
      </c>
      <c r="AY261" s="238" t="s">
        <v>108</v>
      </c>
    </row>
    <row r="262" s="14" customFormat="1">
      <c r="A262" s="14"/>
      <c r="B262" s="239"/>
      <c r="C262" s="240"/>
      <c r="D262" s="225" t="s">
        <v>149</v>
      </c>
      <c r="E262" s="241" t="s">
        <v>19</v>
      </c>
      <c r="F262" s="242" t="s">
        <v>115</v>
      </c>
      <c r="G262" s="240"/>
      <c r="H262" s="243">
        <v>4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149</v>
      </c>
      <c r="AU262" s="249" t="s">
        <v>76</v>
      </c>
      <c r="AV262" s="14" t="s">
        <v>76</v>
      </c>
      <c r="AW262" s="14" t="s">
        <v>31</v>
      </c>
      <c r="AX262" s="14" t="s">
        <v>69</v>
      </c>
      <c r="AY262" s="249" t="s">
        <v>108</v>
      </c>
    </row>
    <row r="263" s="15" customFormat="1">
      <c r="A263" s="15"/>
      <c r="B263" s="250"/>
      <c r="C263" s="251"/>
      <c r="D263" s="225" t="s">
        <v>149</v>
      </c>
      <c r="E263" s="252" t="s">
        <v>19</v>
      </c>
      <c r="F263" s="253" t="s">
        <v>158</v>
      </c>
      <c r="G263" s="251"/>
      <c r="H263" s="254">
        <v>15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0" t="s">
        <v>149</v>
      </c>
      <c r="AU263" s="260" t="s">
        <v>76</v>
      </c>
      <c r="AV263" s="15" t="s">
        <v>115</v>
      </c>
      <c r="AW263" s="15" t="s">
        <v>31</v>
      </c>
      <c r="AX263" s="15" t="s">
        <v>74</v>
      </c>
      <c r="AY263" s="260" t="s">
        <v>108</v>
      </c>
    </row>
    <row r="264" s="2" customFormat="1" ht="16.5" customHeight="1">
      <c r="A264" s="39"/>
      <c r="B264" s="40"/>
      <c r="C264" s="261" t="s">
        <v>454</v>
      </c>
      <c r="D264" s="261" t="s">
        <v>189</v>
      </c>
      <c r="E264" s="262" t="s">
        <v>455</v>
      </c>
      <c r="F264" s="263" t="s">
        <v>456</v>
      </c>
      <c r="G264" s="264" t="s">
        <v>130</v>
      </c>
      <c r="H264" s="265">
        <v>4</v>
      </c>
      <c r="I264" s="266"/>
      <c r="J264" s="267">
        <f>ROUND(I264*H264,2)</f>
        <v>0</v>
      </c>
      <c r="K264" s="263" t="s">
        <v>114</v>
      </c>
      <c r="L264" s="268"/>
      <c r="M264" s="269" t="s">
        <v>19</v>
      </c>
      <c r="N264" s="270" t="s">
        <v>40</v>
      </c>
      <c r="O264" s="85"/>
      <c r="P264" s="221">
        <f>O264*H264</f>
        <v>0</v>
      </c>
      <c r="Q264" s="221">
        <v>0.021999999999999999</v>
      </c>
      <c r="R264" s="221">
        <f>Q264*H264</f>
        <v>0.087999999999999995</v>
      </c>
      <c r="S264" s="221">
        <v>0</v>
      </c>
      <c r="T264" s="222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3" t="s">
        <v>159</v>
      </c>
      <c r="AT264" s="223" t="s">
        <v>189</v>
      </c>
      <c r="AU264" s="223" t="s">
        <v>76</v>
      </c>
      <c r="AY264" s="18" t="s">
        <v>108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8" t="s">
        <v>74</v>
      </c>
      <c r="BK264" s="224">
        <f>ROUND(I264*H264,2)</f>
        <v>0</v>
      </c>
      <c r="BL264" s="18" t="s">
        <v>115</v>
      </c>
      <c r="BM264" s="223" t="s">
        <v>457</v>
      </c>
    </row>
    <row r="265" s="2" customFormat="1" ht="16.5" customHeight="1">
      <c r="A265" s="39"/>
      <c r="B265" s="40"/>
      <c r="C265" s="261" t="s">
        <v>458</v>
      </c>
      <c r="D265" s="261" t="s">
        <v>189</v>
      </c>
      <c r="E265" s="262" t="s">
        <v>459</v>
      </c>
      <c r="F265" s="263" t="s">
        <v>460</v>
      </c>
      <c r="G265" s="264" t="s">
        <v>130</v>
      </c>
      <c r="H265" s="265">
        <v>11</v>
      </c>
      <c r="I265" s="266"/>
      <c r="J265" s="267">
        <f>ROUND(I265*H265,2)</f>
        <v>0</v>
      </c>
      <c r="K265" s="263" t="s">
        <v>114</v>
      </c>
      <c r="L265" s="268"/>
      <c r="M265" s="269" t="s">
        <v>19</v>
      </c>
      <c r="N265" s="270" t="s">
        <v>40</v>
      </c>
      <c r="O265" s="85"/>
      <c r="P265" s="221">
        <f>O265*H265</f>
        <v>0</v>
      </c>
      <c r="Q265" s="221">
        <v>0.048000000000000001</v>
      </c>
      <c r="R265" s="221">
        <f>Q265*H265</f>
        <v>0.52800000000000002</v>
      </c>
      <c r="S265" s="221">
        <v>0</v>
      </c>
      <c r="T265" s="22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3" t="s">
        <v>159</v>
      </c>
      <c r="AT265" s="223" t="s">
        <v>189</v>
      </c>
      <c r="AU265" s="223" t="s">
        <v>76</v>
      </c>
      <c r="AY265" s="18" t="s">
        <v>108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74</v>
      </c>
      <c r="BK265" s="224">
        <f>ROUND(I265*H265,2)</f>
        <v>0</v>
      </c>
      <c r="BL265" s="18" t="s">
        <v>115</v>
      </c>
      <c r="BM265" s="223" t="s">
        <v>461</v>
      </c>
    </row>
    <row r="266" s="2" customFormat="1" ht="21.75" customHeight="1">
      <c r="A266" s="39"/>
      <c r="B266" s="40"/>
      <c r="C266" s="212" t="s">
        <v>462</v>
      </c>
      <c r="D266" s="212" t="s">
        <v>110</v>
      </c>
      <c r="E266" s="213" t="s">
        <v>463</v>
      </c>
      <c r="F266" s="214" t="s">
        <v>464</v>
      </c>
      <c r="G266" s="215" t="s">
        <v>130</v>
      </c>
      <c r="H266" s="216">
        <v>236</v>
      </c>
      <c r="I266" s="217"/>
      <c r="J266" s="218">
        <f>ROUND(I266*H266,2)</f>
        <v>0</v>
      </c>
      <c r="K266" s="214" t="s">
        <v>114</v>
      </c>
      <c r="L266" s="45"/>
      <c r="M266" s="219" t="s">
        <v>19</v>
      </c>
      <c r="N266" s="220" t="s">
        <v>40</v>
      </c>
      <c r="O266" s="85"/>
      <c r="P266" s="221">
        <f>O266*H266</f>
        <v>0</v>
      </c>
      <c r="Q266" s="221">
        <v>0.14066999999999999</v>
      </c>
      <c r="R266" s="221">
        <f>Q266*H266</f>
        <v>33.198119999999996</v>
      </c>
      <c r="S266" s="221">
        <v>0</v>
      </c>
      <c r="T266" s="22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3" t="s">
        <v>115</v>
      </c>
      <c r="AT266" s="223" t="s">
        <v>110</v>
      </c>
      <c r="AU266" s="223" t="s">
        <v>76</v>
      </c>
      <c r="AY266" s="18" t="s">
        <v>108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8" t="s">
        <v>74</v>
      </c>
      <c r="BK266" s="224">
        <f>ROUND(I266*H266,2)</f>
        <v>0</v>
      </c>
      <c r="BL266" s="18" t="s">
        <v>115</v>
      </c>
      <c r="BM266" s="223" t="s">
        <v>465</v>
      </c>
    </row>
    <row r="267" s="2" customFormat="1">
      <c r="A267" s="39"/>
      <c r="B267" s="40"/>
      <c r="C267" s="41"/>
      <c r="D267" s="225" t="s">
        <v>117</v>
      </c>
      <c r="E267" s="41"/>
      <c r="F267" s="226" t="s">
        <v>466</v>
      </c>
      <c r="G267" s="41"/>
      <c r="H267" s="41"/>
      <c r="I267" s="131"/>
      <c r="J267" s="41"/>
      <c r="K267" s="41"/>
      <c r="L267" s="45"/>
      <c r="M267" s="227"/>
      <c r="N267" s="228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117</v>
      </c>
      <c r="AU267" s="18" t="s">
        <v>76</v>
      </c>
    </row>
    <row r="268" s="2" customFormat="1" ht="16.5" customHeight="1">
      <c r="A268" s="39"/>
      <c r="B268" s="40"/>
      <c r="C268" s="261" t="s">
        <v>467</v>
      </c>
      <c r="D268" s="261" t="s">
        <v>189</v>
      </c>
      <c r="E268" s="262" t="s">
        <v>468</v>
      </c>
      <c r="F268" s="263" t="s">
        <v>469</v>
      </c>
      <c r="G268" s="264" t="s">
        <v>130</v>
      </c>
      <c r="H268" s="265">
        <v>236</v>
      </c>
      <c r="I268" s="266"/>
      <c r="J268" s="267">
        <f>ROUND(I268*H268,2)</f>
        <v>0</v>
      </c>
      <c r="K268" s="263" t="s">
        <v>114</v>
      </c>
      <c r="L268" s="268"/>
      <c r="M268" s="269" t="s">
        <v>19</v>
      </c>
      <c r="N268" s="270" t="s">
        <v>40</v>
      </c>
      <c r="O268" s="85"/>
      <c r="P268" s="221">
        <f>O268*H268</f>
        <v>0</v>
      </c>
      <c r="Q268" s="221">
        <v>0.089999999999999997</v>
      </c>
      <c r="R268" s="221">
        <f>Q268*H268</f>
        <v>21.239999999999998</v>
      </c>
      <c r="S268" s="221">
        <v>0</v>
      </c>
      <c r="T268" s="22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3" t="s">
        <v>159</v>
      </c>
      <c r="AT268" s="223" t="s">
        <v>189</v>
      </c>
      <c r="AU268" s="223" t="s">
        <v>76</v>
      </c>
      <c r="AY268" s="18" t="s">
        <v>108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74</v>
      </c>
      <c r="BK268" s="224">
        <f>ROUND(I268*H268,2)</f>
        <v>0</v>
      </c>
      <c r="BL268" s="18" t="s">
        <v>115</v>
      </c>
      <c r="BM268" s="223" t="s">
        <v>470</v>
      </c>
    </row>
    <row r="269" s="2" customFormat="1" ht="21.75" customHeight="1">
      <c r="A269" s="39"/>
      <c r="B269" s="40"/>
      <c r="C269" s="212" t="s">
        <v>471</v>
      </c>
      <c r="D269" s="212" t="s">
        <v>110</v>
      </c>
      <c r="E269" s="213" t="s">
        <v>472</v>
      </c>
      <c r="F269" s="214" t="s">
        <v>473</v>
      </c>
      <c r="G269" s="215" t="s">
        <v>130</v>
      </c>
      <c r="H269" s="216">
        <v>4</v>
      </c>
      <c r="I269" s="217"/>
      <c r="J269" s="218">
        <f>ROUND(I269*H269,2)</f>
        <v>0</v>
      </c>
      <c r="K269" s="214" t="s">
        <v>114</v>
      </c>
      <c r="L269" s="45"/>
      <c r="M269" s="219" t="s">
        <v>19</v>
      </c>
      <c r="N269" s="220" t="s">
        <v>40</v>
      </c>
      <c r="O269" s="85"/>
      <c r="P269" s="221">
        <f>O269*H269</f>
        <v>0</v>
      </c>
      <c r="Q269" s="221">
        <v>1.0000000000000001E-05</v>
      </c>
      <c r="R269" s="221">
        <f>Q269*H269</f>
        <v>4.0000000000000003E-05</v>
      </c>
      <c r="S269" s="221">
        <v>0</v>
      </c>
      <c r="T269" s="22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3" t="s">
        <v>115</v>
      </c>
      <c r="AT269" s="223" t="s">
        <v>110</v>
      </c>
      <c r="AU269" s="223" t="s">
        <v>76</v>
      </c>
      <c r="AY269" s="18" t="s">
        <v>108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8" t="s">
        <v>74</v>
      </c>
      <c r="BK269" s="224">
        <f>ROUND(I269*H269,2)</f>
        <v>0</v>
      </c>
      <c r="BL269" s="18" t="s">
        <v>115</v>
      </c>
      <c r="BM269" s="223" t="s">
        <v>474</v>
      </c>
    </row>
    <row r="270" s="2" customFormat="1">
      <c r="A270" s="39"/>
      <c r="B270" s="40"/>
      <c r="C270" s="41"/>
      <c r="D270" s="225" t="s">
        <v>117</v>
      </c>
      <c r="E270" s="41"/>
      <c r="F270" s="226" t="s">
        <v>475</v>
      </c>
      <c r="G270" s="41"/>
      <c r="H270" s="41"/>
      <c r="I270" s="131"/>
      <c r="J270" s="41"/>
      <c r="K270" s="41"/>
      <c r="L270" s="45"/>
      <c r="M270" s="227"/>
      <c r="N270" s="228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117</v>
      </c>
      <c r="AU270" s="18" t="s">
        <v>76</v>
      </c>
    </row>
    <row r="271" s="2" customFormat="1" ht="21.75" customHeight="1">
      <c r="A271" s="39"/>
      <c r="B271" s="40"/>
      <c r="C271" s="212" t="s">
        <v>476</v>
      </c>
      <c r="D271" s="212" t="s">
        <v>110</v>
      </c>
      <c r="E271" s="213" t="s">
        <v>477</v>
      </c>
      <c r="F271" s="214" t="s">
        <v>478</v>
      </c>
      <c r="G271" s="215" t="s">
        <v>130</v>
      </c>
      <c r="H271" s="216">
        <v>4</v>
      </c>
      <c r="I271" s="217"/>
      <c r="J271" s="218">
        <f>ROUND(I271*H271,2)</f>
        <v>0</v>
      </c>
      <c r="K271" s="214" t="s">
        <v>114</v>
      </c>
      <c r="L271" s="45"/>
      <c r="M271" s="219" t="s">
        <v>19</v>
      </c>
      <c r="N271" s="220" t="s">
        <v>40</v>
      </c>
      <c r="O271" s="85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3" t="s">
        <v>115</v>
      </c>
      <c r="AT271" s="223" t="s">
        <v>110</v>
      </c>
      <c r="AU271" s="223" t="s">
        <v>76</v>
      </c>
      <c r="AY271" s="18" t="s">
        <v>108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8" t="s">
        <v>74</v>
      </c>
      <c r="BK271" s="224">
        <f>ROUND(I271*H271,2)</f>
        <v>0</v>
      </c>
      <c r="BL271" s="18" t="s">
        <v>115</v>
      </c>
      <c r="BM271" s="223" t="s">
        <v>479</v>
      </c>
    </row>
    <row r="272" s="2" customFormat="1">
      <c r="A272" s="39"/>
      <c r="B272" s="40"/>
      <c r="C272" s="41"/>
      <c r="D272" s="225" t="s">
        <v>117</v>
      </c>
      <c r="E272" s="41"/>
      <c r="F272" s="226" t="s">
        <v>475</v>
      </c>
      <c r="G272" s="41"/>
      <c r="H272" s="41"/>
      <c r="I272" s="131"/>
      <c r="J272" s="41"/>
      <c r="K272" s="41"/>
      <c r="L272" s="45"/>
      <c r="M272" s="227"/>
      <c r="N272" s="228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117</v>
      </c>
      <c r="AU272" s="18" t="s">
        <v>76</v>
      </c>
    </row>
    <row r="273" s="2" customFormat="1" ht="21.75" customHeight="1">
      <c r="A273" s="39"/>
      <c r="B273" s="40"/>
      <c r="C273" s="212" t="s">
        <v>480</v>
      </c>
      <c r="D273" s="212" t="s">
        <v>110</v>
      </c>
      <c r="E273" s="213" t="s">
        <v>481</v>
      </c>
      <c r="F273" s="214" t="s">
        <v>482</v>
      </c>
      <c r="G273" s="215" t="s">
        <v>130</v>
      </c>
      <c r="H273" s="216">
        <v>4</v>
      </c>
      <c r="I273" s="217"/>
      <c r="J273" s="218">
        <f>ROUND(I273*H273,2)</f>
        <v>0</v>
      </c>
      <c r="K273" s="214" t="s">
        <v>114</v>
      </c>
      <c r="L273" s="45"/>
      <c r="M273" s="219" t="s">
        <v>19</v>
      </c>
      <c r="N273" s="220" t="s">
        <v>40</v>
      </c>
      <c r="O273" s="85"/>
      <c r="P273" s="221">
        <f>O273*H273</f>
        <v>0</v>
      </c>
      <c r="Q273" s="221">
        <v>0.00011</v>
      </c>
      <c r="R273" s="221">
        <f>Q273*H273</f>
        <v>0.00044000000000000002</v>
      </c>
      <c r="S273" s="221">
        <v>0</v>
      </c>
      <c r="T273" s="22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3" t="s">
        <v>115</v>
      </c>
      <c r="AT273" s="223" t="s">
        <v>110</v>
      </c>
      <c r="AU273" s="223" t="s">
        <v>76</v>
      </c>
      <c r="AY273" s="18" t="s">
        <v>108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8" t="s">
        <v>74</v>
      </c>
      <c r="BK273" s="224">
        <f>ROUND(I273*H273,2)</f>
        <v>0</v>
      </c>
      <c r="BL273" s="18" t="s">
        <v>115</v>
      </c>
      <c r="BM273" s="223" t="s">
        <v>483</v>
      </c>
    </row>
    <row r="274" s="2" customFormat="1">
      <c r="A274" s="39"/>
      <c r="B274" s="40"/>
      <c r="C274" s="41"/>
      <c r="D274" s="225" t="s">
        <v>117</v>
      </c>
      <c r="E274" s="41"/>
      <c r="F274" s="226" t="s">
        <v>484</v>
      </c>
      <c r="G274" s="41"/>
      <c r="H274" s="41"/>
      <c r="I274" s="131"/>
      <c r="J274" s="41"/>
      <c r="K274" s="41"/>
      <c r="L274" s="45"/>
      <c r="M274" s="227"/>
      <c r="N274" s="22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117</v>
      </c>
      <c r="AU274" s="18" t="s">
        <v>76</v>
      </c>
    </row>
    <row r="275" s="2" customFormat="1" ht="21.75" customHeight="1">
      <c r="A275" s="39"/>
      <c r="B275" s="40"/>
      <c r="C275" s="212" t="s">
        <v>485</v>
      </c>
      <c r="D275" s="212" t="s">
        <v>110</v>
      </c>
      <c r="E275" s="213" t="s">
        <v>486</v>
      </c>
      <c r="F275" s="214" t="s">
        <v>487</v>
      </c>
      <c r="G275" s="215" t="s">
        <v>130</v>
      </c>
      <c r="H275" s="216">
        <v>6</v>
      </c>
      <c r="I275" s="217"/>
      <c r="J275" s="218">
        <f>ROUND(I275*H275,2)</f>
        <v>0</v>
      </c>
      <c r="K275" s="214" t="s">
        <v>114</v>
      </c>
      <c r="L275" s="45"/>
      <c r="M275" s="219" t="s">
        <v>19</v>
      </c>
      <c r="N275" s="220" t="s">
        <v>40</v>
      </c>
      <c r="O275" s="85"/>
      <c r="P275" s="221">
        <f>O275*H275</f>
        <v>0</v>
      </c>
      <c r="Q275" s="221">
        <v>0.00060999999999999997</v>
      </c>
      <c r="R275" s="221">
        <f>Q275*H275</f>
        <v>0.0036600000000000001</v>
      </c>
      <c r="S275" s="221">
        <v>0</v>
      </c>
      <c r="T275" s="22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3" t="s">
        <v>115</v>
      </c>
      <c r="AT275" s="223" t="s">
        <v>110</v>
      </c>
      <c r="AU275" s="223" t="s">
        <v>76</v>
      </c>
      <c r="AY275" s="18" t="s">
        <v>108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8" t="s">
        <v>74</v>
      </c>
      <c r="BK275" s="224">
        <f>ROUND(I275*H275,2)</f>
        <v>0</v>
      </c>
      <c r="BL275" s="18" t="s">
        <v>115</v>
      </c>
      <c r="BM275" s="223" t="s">
        <v>488</v>
      </c>
    </row>
    <row r="276" s="2" customFormat="1">
      <c r="A276" s="39"/>
      <c r="B276" s="40"/>
      <c r="C276" s="41"/>
      <c r="D276" s="225" t="s">
        <v>117</v>
      </c>
      <c r="E276" s="41"/>
      <c r="F276" s="226" t="s">
        <v>489</v>
      </c>
      <c r="G276" s="41"/>
      <c r="H276" s="41"/>
      <c r="I276" s="131"/>
      <c r="J276" s="41"/>
      <c r="K276" s="41"/>
      <c r="L276" s="45"/>
      <c r="M276" s="227"/>
      <c r="N276" s="228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117</v>
      </c>
      <c r="AU276" s="18" t="s">
        <v>76</v>
      </c>
    </row>
    <row r="277" s="2" customFormat="1" ht="16.5" customHeight="1">
      <c r="A277" s="39"/>
      <c r="B277" s="40"/>
      <c r="C277" s="212" t="s">
        <v>490</v>
      </c>
      <c r="D277" s="212" t="s">
        <v>110</v>
      </c>
      <c r="E277" s="213" t="s">
        <v>491</v>
      </c>
      <c r="F277" s="214" t="s">
        <v>492</v>
      </c>
      <c r="G277" s="215" t="s">
        <v>130</v>
      </c>
      <c r="H277" s="216">
        <v>6</v>
      </c>
      <c r="I277" s="217"/>
      <c r="J277" s="218">
        <f>ROUND(I277*H277,2)</f>
        <v>0</v>
      </c>
      <c r="K277" s="214" t="s">
        <v>114</v>
      </c>
      <c r="L277" s="45"/>
      <c r="M277" s="219" t="s">
        <v>19</v>
      </c>
      <c r="N277" s="220" t="s">
        <v>40</v>
      </c>
      <c r="O277" s="85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3" t="s">
        <v>115</v>
      </c>
      <c r="AT277" s="223" t="s">
        <v>110</v>
      </c>
      <c r="AU277" s="223" t="s">
        <v>76</v>
      </c>
      <c r="AY277" s="18" t="s">
        <v>108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8" t="s">
        <v>74</v>
      </c>
      <c r="BK277" s="224">
        <f>ROUND(I277*H277,2)</f>
        <v>0</v>
      </c>
      <c r="BL277" s="18" t="s">
        <v>115</v>
      </c>
      <c r="BM277" s="223" t="s">
        <v>493</v>
      </c>
    </row>
    <row r="278" s="2" customFormat="1">
      <c r="A278" s="39"/>
      <c r="B278" s="40"/>
      <c r="C278" s="41"/>
      <c r="D278" s="225" t="s">
        <v>117</v>
      </c>
      <c r="E278" s="41"/>
      <c r="F278" s="226" t="s">
        <v>494</v>
      </c>
      <c r="G278" s="41"/>
      <c r="H278" s="41"/>
      <c r="I278" s="131"/>
      <c r="J278" s="41"/>
      <c r="K278" s="41"/>
      <c r="L278" s="45"/>
      <c r="M278" s="227"/>
      <c r="N278" s="228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117</v>
      </c>
      <c r="AU278" s="18" t="s">
        <v>76</v>
      </c>
    </row>
    <row r="279" s="13" customFormat="1">
      <c r="A279" s="13"/>
      <c r="B279" s="229"/>
      <c r="C279" s="230"/>
      <c r="D279" s="225" t="s">
        <v>149</v>
      </c>
      <c r="E279" s="231" t="s">
        <v>19</v>
      </c>
      <c r="F279" s="232" t="s">
        <v>495</v>
      </c>
      <c r="G279" s="230"/>
      <c r="H279" s="231" t="s">
        <v>19</v>
      </c>
      <c r="I279" s="233"/>
      <c r="J279" s="230"/>
      <c r="K279" s="230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149</v>
      </c>
      <c r="AU279" s="238" t="s">
        <v>76</v>
      </c>
      <c r="AV279" s="13" t="s">
        <v>74</v>
      </c>
      <c r="AW279" s="13" t="s">
        <v>31</v>
      </c>
      <c r="AX279" s="13" t="s">
        <v>69</v>
      </c>
      <c r="AY279" s="238" t="s">
        <v>108</v>
      </c>
    </row>
    <row r="280" s="14" customFormat="1">
      <c r="A280" s="14"/>
      <c r="B280" s="239"/>
      <c r="C280" s="240"/>
      <c r="D280" s="225" t="s">
        <v>149</v>
      </c>
      <c r="E280" s="241" t="s">
        <v>19</v>
      </c>
      <c r="F280" s="242" t="s">
        <v>139</v>
      </c>
      <c r="G280" s="240"/>
      <c r="H280" s="243">
        <v>6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149</v>
      </c>
      <c r="AU280" s="249" t="s">
        <v>76</v>
      </c>
      <c r="AV280" s="14" t="s">
        <v>76</v>
      </c>
      <c r="AW280" s="14" t="s">
        <v>31</v>
      </c>
      <c r="AX280" s="14" t="s">
        <v>74</v>
      </c>
      <c r="AY280" s="249" t="s">
        <v>108</v>
      </c>
    </row>
    <row r="281" s="2" customFormat="1" ht="21.75" customHeight="1">
      <c r="A281" s="39"/>
      <c r="B281" s="40"/>
      <c r="C281" s="212" t="s">
        <v>496</v>
      </c>
      <c r="D281" s="212" t="s">
        <v>110</v>
      </c>
      <c r="E281" s="213" t="s">
        <v>497</v>
      </c>
      <c r="F281" s="214" t="s">
        <v>498</v>
      </c>
      <c r="G281" s="215" t="s">
        <v>346</v>
      </c>
      <c r="H281" s="216">
        <v>14</v>
      </c>
      <c r="I281" s="217"/>
      <c r="J281" s="218">
        <f>ROUND(I281*H281,2)</f>
        <v>0</v>
      </c>
      <c r="K281" s="214" t="s">
        <v>114</v>
      </c>
      <c r="L281" s="45"/>
      <c r="M281" s="219" t="s">
        <v>19</v>
      </c>
      <c r="N281" s="220" t="s">
        <v>40</v>
      </c>
      <c r="O281" s="85"/>
      <c r="P281" s="221">
        <f>O281*H281</f>
        <v>0</v>
      </c>
      <c r="Q281" s="221">
        <v>0</v>
      </c>
      <c r="R281" s="221">
        <f>Q281*H281</f>
        <v>0</v>
      </c>
      <c r="S281" s="221">
        <v>0.108</v>
      </c>
      <c r="T281" s="222">
        <f>S281*H281</f>
        <v>1.512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3" t="s">
        <v>115</v>
      </c>
      <c r="AT281" s="223" t="s">
        <v>110</v>
      </c>
      <c r="AU281" s="223" t="s">
        <v>76</v>
      </c>
      <c r="AY281" s="18" t="s">
        <v>108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8" t="s">
        <v>74</v>
      </c>
      <c r="BK281" s="224">
        <f>ROUND(I281*H281,2)</f>
        <v>0</v>
      </c>
      <c r="BL281" s="18" t="s">
        <v>115</v>
      </c>
      <c r="BM281" s="223" t="s">
        <v>499</v>
      </c>
    </row>
    <row r="282" s="2" customFormat="1">
      <c r="A282" s="39"/>
      <c r="B282" s="40"/>
      <c r="C282" s="41"/>
      <c r="D282" s="225" t="s">
        <v>117</v>
      </c>
      <c r="E282" s="41"/>
      <c r="F282" s="226" t="s">
        <v>500</v>
      </c>
      <c r="G282" s="41"/>
      <c r="H282" s="41"/>
      <c r="I282" s="131"/>
      <c r="J282" s="41"/>
      <c r="K282" s="41"/>
      <c r="L282" s="45"/>
      <c r="M282" s="227"/>
      <c r="N282" s="228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117</v>
      </c>
      <c r="AU282" s="18" t="s">
        <v>76</v>
      </c>
    </row>
    <row r="283" s="2" customFormat="1" ht="33" customHeight="1">
      <c r="A283" s="39"/>
      <c r="B283" s="40"/>
      <c r="C283" s="212" t="s">
        <v>501</v>
      </c>
      <c r="D283" s="212" t="s">
        <v>110</v>
      </c>
      <c r="E283" s="213" t="s">
        <v>502</v>
      </c>
      <c r="F283" s="214" t="s">
        <v>503</v>
      </c>
      <c r="G283" s="215" t="s">
        <v>113</v>
      </c>
      <c r="H283" s="216">
        <v>0.59999999999999998</v>
      </c>
      <c r="I283" s="217"/>
      <c r="J283" s="218">
        <f>ROUND(I283*H283,2)</f>
        <v>0</v>
      </c>
      <c r="K283" s="214" t="s">
        <v>114</v>
      </c>
      <c r="L283" s="45"/>
      <c r="M283" s="219" t="s">
        <v>19</v>
      </c>
      <c r="N283" s="220" t="s">
        <v>40</v>
      </c>
      <c r="O283" s="85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3" t="s">
        <v>115</v>
      </c>
      <c r="AT283" s="223" t="s">
        <v>110</v>
      </c>
      <c r="AU283" s="223" t="s">
        <v>76</v>
      </c>
      <c r="AY283" s="18" t="s">
        <v>108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8" t="s">
        <v>74</v>
      </c>
      <c r="BK283" s="224">
        <f>ROUND(I283*H283,2)</f>
        <v>0</v>
      </c>
      <c r="BL283" s="18" t="s">
        <v>115</v>
      </c>
      <c r="BM283" s="223" t="s">
        <v>504</v>
      </c>
    </row>
    <row r="284" s="2" customFormat="1">
      <c r="A284" s="39"/>
      <c r="B284" s="40"/>
      <c r="C284" s="41"/>
      <c r="D284" s="225" t="s">
        <v>117</v>
      </c>
      <c r="E284" s="41"/>
      <c r="F284" s="226" t="s">
        <v>505</v>
      </c>
      <c r="G284" s="41"/>
      <c r="H284" s="41"/>
      <c r="I284" s="131"/>
      <c r="J284" s="41"/>
      <c r="K284" s="41"/>
      <c r="L284" s="45"/>
      <c r="M284" s="227"/>
      <c r="N284" s="228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117</v>
      </c>
      <c r="AU284" s="18" t="s">
        <v>76</v>
      </c>
    </row>
    <row r="285" s="12" customFormat="1" ht="22.8" customHeight="1">
      <c r="A285" s="12"/>
      <c r="B285" s="196"/>
      <c r="C285" s="197"/>
      <c r="D285" s="198" t="s">
        <v>68</v>
      </c>
      <c r="E285" s="210" t="s">
        <v>506</v>
      </c>
      <c r="F285" s="210" t="s">
        <v>507</v>
      </c>
      <c r="G285" s="197"/>
      <c r="H285" s="197"/>
      <c r="I285" s="200"/>
      <c r="J285" s="211">
        <f>BK285</f>
        <v>0</v>
      </c>
      <c r="K285" s="197"/>
      <c r="L285" s="202"/>
      <c r="M285" s="203"/>
      <c r="N285" s="204"/>
      <c r="O285" s="204"/>
      <c r="P285" s="205">
        <f>SUM(P286:P333)</f>
        <v>0</v>
      </c>
      <c r="Q285" s="204"/>
      <c r="R285" s="205">
        <f>SUM(R286:R333)</f>
        <v>0</v>
      </c>
      <c r="S285" s="204"/>
      <c r="T285" s="206">
        <f>SUM(T286:T333)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7" t="s">
        <v>74</v>
      </c>
      <c r="AT285" s="208" t="s">
        <v>68</v>
      </c>
      <c r="AU285" s="208" t="s">
        <v>74</v>
      </c>
      <c r="AY285" s="207" t="s">
        <v>108</v>
      </c>
      <c r="BK285" s="209">
        <f>SUM(BK286:BK333)</f>
        <v>0</v>
      </c>
    </row>
    <row r="286" s="2" customFormat="1" ht="21.75" customHeight="1">
      <c r="A286" s="39"/>
      <c r="B286" s="40"/>
      <c r="C286" s="212" t="s">
        <v>508</v>
      </c>
      <c r="D286" s="212" t="s">
        <v>110</v>
      </c>
      <c r="E286" s="213" t="s">
        <v>509</v>
      </c>
      <c r="F286" s="214" t="s">
        <v>510</v>
      </c>
      <c r="G286" s="215" t="s">
        <v>192</v>
      </c>
      <c r="H286" s="216">
        <v>2.46</v>
      </c>
      <c r="I286" s="217"/>
      <c r="J286" s="218">
        <f>ROUND(I286*H286,2)</f>
        <v>0</v>
      </c>
      <c r="K286" s="214" t="s">
        <v>114</v>
      </c>
      <c r="L286" s="45"/>
      <c r="M286" s="219" t="s">
        <v>19</v>
      </c>
      <c r="N286" s="220" t="s">
        <v>40</v>
      </c>
      <c r="O286" s="85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3" t="s">
        <v>115</v>
      </c>
      <c r="AT286" s="223" t="s">
        <v>110</v>
      </c>
      <c r="AU286" s="223" t="s">
        <v>76</v>
      </c>
      <c r="AY286" s="18" t="s">
        <v>108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8" t="s">
        <v>74</v>
      </c>
      <c r="BK286" s="224">
        <f>ROUND(I286*H286,2)</f>
        <v>0</v>
      </c>
      <c r="BL286" s="18" t="s">
        <v>115</v>
      </c>
      <c r="BM286" s="223" t="s">
        <v>511</v>
      </c>
    </row>
    <row r="287" s="2" customFormat="1">
      <c r="A287" s="39"/>
      <c r="B287" s="40"/>
      <c r="C287" s="41"/>
      <c r="D287" s="225" t="s">
        <v>117</v>
      </c>
      <c r="E287" s="41"/>
      <c r="F287" s="226" t="s">
        <v>512</v>
      </c>
      <c r="G287" s="41"/>
      <c r="H287" s="41"/>
      <c r="I287" s="131"/>
      <c r="J287" s="41"/>
      <c r="K287" s="41"/>
      <c r="L287" s="45"/>
      <c r="M287" s="227"/>
      <c r="N287" s="228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117</v>
      </c>
      <c r="AU287" s="18" t="s">
        <v>76</v>
      </c>
    </row>
    <row r="288" s="13" customFormat="1">
      <c r="A288" s="13"/>
      <c r="B288" s="229"/>
      <c r="C288" s="230"/>
      <c r="D288" s="225" t="s">
        <v>149</v>
      </c>
      <c r="E288" s="231" t="s">
        <v>19</v>
      </c>
      <c r="F288" s="232" t="s">
        <v>513</v>
      </c>
      <c r="G288" s="230"/>
      <c r="H288" s="231" t="s">
        <v>19</v>
      </c>
      <c r="I288" s="233"/>
      <c r="J288" s="230"/>
      <c r="K288" s="230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149</v>
      </c>
      <c r="AU288" s="238" t="s">
        <v>76</v>
      </c>
      <c r="AV288" s="13" t="s">
        <v>74</v>
      </c>
      <c r="AW288" s="13" t="s">
        <v>31</v>
      </c>
      <c r="AX288" s="13" t="s">
        <v>69</v>
      </c>
      <c r="AY288" s="238" t="s">
        <v>108</v>
      </c>
    </row>
    <row r="289" s="14" customFormat="1">
      <c r="A289" s="14"/>
      <c r="B289" s="239"/>
      <c r="C289" s="240"/>
      <c r="D289" s="225" t="s">
        <v>149</v>
      </c>
      <c r="E289" s="241" t="s">
        <v>19</v>
      </c>
      <c r="F289" s="242" t="s">
        <v>514</v>
      </c>
      <c r="G289" s="240"/>
      <c r="H289" s="243">
        <v>2.46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9" t="s">
        <v>149</v>
      </c>
      <c r="AU289" s="249" t="s">
        <v>76</v>
      </c>
      <c r="AV289" s="14" t="s">
        <v>76</v>
      </c>
      <c r="AW289" s="14" t="s">
        <v>31</v>
      </c>
      <c r="AX289" s="14" t="s">
        <v>74</v>
      </c>
      <c r="AY289" s="249" t="s">
        <v>108</v>
      </c>
    </row>
    <row r="290" s="2" customFormat="1" ht="21.75" customHeight="1">
      <c r="A290" s="39"/>
      <c r="B290" s="40"/>
      <c r="C290" s="212" t="s">
        <v>515</v>
      </c>
      <c r="D290" s="212" t="s">
        <v>110</v>
      </c>
      <c r="E290" s="213" t="s">
        <v>516</v>
      </c>
      <c r="F290" s="214" t="s">
        <v>517</v>
      </c>
      <c r="G290" s="215" t="s">
        <v>192</v>
      </c>
      <c r="H290" s="216">
        <v>1.25</v>
      </c>
      <c r="I290" s="217"/>
      <c r="J290" s="218">
        <f>ROUND(I290*H290,2)</f>
        <v>0</v>
      </c>
      <c r="K290" s="214" t="s">
        <v>114</v>
      </c>
      <c r="L290" s="45"/>
      <c r="M290" s="219" t="s">
        <v>19</v>
      </c>
      <c r="N290" s="220" t="s">
        <v>40</v>
      </c>
      <c r="O290" s="85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3" t="s">
        <v>115</v>
      </c>
      <c r="AT290" s="223" t="s">
        <v>110</v>
      </c>
      <c r="AU290" s="223" t="s">
        <v>76</v>
      </c>
      <c r="AY290" s="18" t="s">
        <v>108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8" t="s">
        <v>74</v>
      </c>
      <c r="BK290" s="224">
        <f>ROUND(I290*H290,2)</f>
        <v>0</v>
      </c>
      <c r="BL290" s="18" t="s">
        <v>115</v>
      </c>
      <c r="BM290" s="223" t="s">
        <v>518</v>
      </c>
    </row>
    <row r="291" s="2" customFormat="1">
      <c r="A291" s="39"/>
      <c r="B291" s="40"/>
      <c r="C291" s="41"/>
      <c r="D291" s="225" t="s">
        <v>117</v>
      </c>
      <c r="E291" s="41"/>
      <c r="F291" s="226" t="s">
        <v>512</v>
      </c>
      <c r="G291" s="41"/>
      <c r="H291" s="41"/>
      <c r="I291" s="131"/>
      <c r="J291" s="41"/>
      <c r="K291" s="41"/>
      <c r="L291" s="45"/>
      <c r="M291" s="227"/>
      <c r="N291" s="228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117</v>
      </c>
      <c r="AU291" s="18" t="s">
        <v>76</v>
      </c>
    </row>
    <row r="292" s="13" customFormat="1">
      <c r="A292" s="13"/>
      <c r="B292" s="229"/>
      <c r="C292" s="230"/>
      <c r="D292" s="225" t="s">
        <v>149</v>
      </c>
      <c r="E292" s="231" t="s">
        <v>19</v>
      </c>
      <c r="F292" s="232" t="s">
        <v>519</v>
      </c>
      <c r="G292" s="230"/>
      <c r="H292" s="231" t="s">
        <v>19</v>
      </c>
      <c r="I292" s="233"/>
      <c r="J292" s="230"/>
      <c r="K292" s="230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149</v>
      </c>
      <c r="AU292" s="238" t="s">
        <v>76</v>
      </c>
      <c r="AV292" s="13" t="s">
        <v>74</v>
      </c>
      <c r="AW292" s="13" t="s">
        <v>31</v>
      </c>
      <c r="AX292" s="13" t="s">
        <v>69</v>
      </c>
      <c r="AY292" s="238" t="s">
        <v>108</v>
      </c>
    </row>
    <row r="293" s="14" customFormat="1">
      <c r="A293" s="14"/>
      <c r="B293" s="239"/>
      <c r="C293" s="240"/>
      <c r="D293" s="225" t="s">
        <v>149</v>
      </c>
      <c r="E293" s="241" t="s">
        <v>19</v>
      </c>
      <c r="F293" s="242" t="s">
        <v>520</v>
      </c>
      <c r="G293" s="240"/>
      <c r="H293" s="243">
        <v>1.25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149</v>
      </c>
      <c r="AU293" s="249" t="s">
        <v>76</v>
      </c>
      <c r="AV293" s="14" t="s">
        <v>76</v>
      </c>
      <c r="AW293" s="14" t="s">
        <v>31</v>
      </c>
      <c r="AX293" s="14" t="s">
        <v>74</v>
      </c>
      <c r="AY293" s="249" t="s">
        <v>108</v>
      </c>
    </row>
    <row r="294" s="2" customFormat="1" ht="21.75" customHeight="1">
      <c r="A294" s="39"/>
      <c r="B294" s="40"/>
      <c r="C294" s="212" t="s">
        <v>521</v>
      </c>
      <c r="D294" s="212" t="s">
        <v>110</v>
      </c>
      <c r="E294" s="213" t="s">
        <v>522</v>
      </c>
      <c r="F294" s="214" t="s">
        <v>523</v>
      </c>
      <c r="G294" s="215" t="s">
        <v>192</v>
      </c>
      <c r="H294" s="216">
        <v>1.1000000000000001</v>
      </c>
      <c r="I294" s="217"/>
      <c r="J294" s="218">
        <f>ROUND(I294*H294,2)</f>
        <v>0</v>
      </c>
      <c r="K294" s="214" t="s">
        <v>114</v>
      </c>
      <c r="L294" s="45"/>
      <c r="M294" s="219" t="s">
        <v>19</v>
      </c>
      <c r="N294" s="220" t="s">
        <v>40</v>
      </c>
      <c r="O294" s="85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3" t="s">
        <v>115</v>
      </c>
      <c r="AT294" s="223" t="s">
        <v>110</v>
      </c>
      <c r="AU294" s="223" t="s">
        <v>76</v>
      </c>
      <c r="AY294" s="18" t="s">
        <v>108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8" t="s">
        <v>74</v>
      </c>
      <c r="BK294" s="224">
        <f>ROUND(I294*H294,2)</f>
        <v>0</v>
      </c>
      <c r="BL294" s="18" t="s">
        <v>115</v>
      </c>
      <c r="BM294" s="223" t="s">
        <v>524</v>
      </c>
    </row>
    <row r="295" s="2" customFormat="1">
      <c r="A295" s="39"/>
      <c r="B295" s="40"/>
      <c r="C295" s="41"/>
      <c r="D295" s="225" t="s">
        <v>117</v>
      </c>
      <c r="E295" s="41"/>
      <c r="F295" s="226" t="s">
        <v>512</v>
      </c>
      <c r="G295" s="41"/>
      <c r="H295" s="41"/>
      <c r="I295" s="131"/>
      <c r="J295" s="41"/>
      <c r="K295" s="41"/>
      <c r="L295" s="45"/>
      <c r="M295" s="227"/>
      <c r="N295" s="22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117</v>
      </c>
      <c r="AU295" s="18" t="s">
        <v>76</v>
      </c>
    </row>
    <row r="296" s="2" customFormat="1" ht="21.75" customHeight="1">
      <c r="A296" s="39"/>
      <c r="B296" s="40"/>
      <c r="C296" s="212" t="s">
        <v>525</v>
      </c>
      <c r="D296" s="212" t="s">
        <v>110</v>
      </c>
      <c r="E296" s="213" t="s">
        <v>526</v>
      </c>
      <c r="F296" s="214" t="s">
        <v>527</v>
      </c>
      <c r="G296" s="215" t="s">
        <v>192</v>
      </c>
      <c r="H296" s="216">
        <v>23.329999999999998</v>
      </c>
      <c r="I296" s="217"/>
      <c r="J296" s="218">
        <f>ROUND(I296*H296,2)</f>
        <v>0</v>
      </c>
      <c r="K296" s="214" t="s">
        <v>114</v>
      </c>
      <c r="L296" s="45"/>
      <c r="M296" s="219" t="s">
        <v>19</v>
      </c>
      <c r="N296" s="220" t="s">
        <v>40</v>
      </c>
      <c r="O296" s="85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3" t="s">
        <v>115</v>
      </c>
      <c r="AT296" s="223" t="s">
        <v>110</v>
      </c>
      <c r="AU296" s="223" t="s">
        <v>76</v>
      </c>
      <c r="AY296" s="18" t="s">
        <v>108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8" t="s">
        <v>74</v>
      </c>
      <c r="BK296" s="224">
        <f>ROUND(I296*H296,2)</f>
        <v>0</v>
      </c>
      <c r="BL296" s="18" t="s">
        <v>115</v>
      </c>
      <c r="BM296" s="223" t="s">
        <v>528</v>
      </c>
    </row>
    <row r="297" s="2" customFormat="1">
      <c r="A297" s="39"/>
      <c r="B297" s="40"/>
      <c r="C297" s="41"/>
      <c r="D297" s="225" t="s">
        <v>117</v>
      </c>
      <c r="E297" s="41"/>
      <c r="F297" s="226" t="s">
        <v>529</v>
      </c>
      <c r="G297" s="41"/>
      <c r="H297" s="41"/>
      <c r="I297" s="131"/>
      <c r="J297" s="41"/>
      <c r="K297" s="41"/>
      <c r="L297" s="45"/>
      <c r="M297" s="227"/>
      <c r="N297" s="228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117</v>
      </c>
      <c r="AU297" s="18" t="s">
        <v>76</v>
      </c>
    </row>
    <row r="298" s="13" customFormat="1">
      <c r="A298" s="13"/>
      <c r="B298" s="229"/>
      <c r="C298" s="230"/>
      <c r="D298" s="225" t="s">
        <v>149</v>
      </c>
      <c r="E298" s="231" t="s">
        <v>19</v>
      </c>
      <c r="F298" s="232" t="s">
        <v>530</v>
      </c>
      <c r="G298" s="230"/>
      <c r="H298" s="231" t="s">
        <v>19</v>
      </c>
      <c r="I298" s="233"/>
      <c r="J298" s="230"/>
      <c r="K298" s="230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149</v>
      </c>
      <c r="AU298" s="238" t="s">
        <v>76</v>
      </c>
      <c r="AV298" s="13" t="s">
        <v>74</v>
      </c>
      <c r="AW298" s="13" t="s">
        <v>31</v>
      </c>
      <c r="AX298" s="13" t="s">
        <v>69</v>
      </c>
      <c r="AY298" s="238" t="s">
        <v>108</v>
      </c>
    </row>
    <row r="299" s="14" customFormat="1">
      <c r="A299" s="14"/>
      <c r="B299" s="239"/>
      <c r="C299" s="240"/>
      <c r="D299" s="225" t="s">
        <v>149</v>
      </c>
      <c r="E299" s="241" t="s">
        <v>19</v>
      </c>
      <c r="F299" s="242" t="s">
        <v>531</v>
      </c>
      <c r="G299" s="240"/>
      <c r="H299" s="243">
        <v>1.1000000000000001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149</v>
      </c>
      <c r="AU299" s="249" t="s">
        <v>76</v>
      </c>
      <c r="AV299" s="14" t="s">
        <v>76</v>
      </c>
      <c r="AW299" s="14" t="s">
        <v>31</v>
      </c>
      <c r="AX299" s="14" t="s">
        <v>69</v>
      </c>
      <c r="AY299" s="249" t="s">
        <v>108</v>
      </c>
    </row>
    <row r="300" s="13" customFormat="1">
      <c r="A300" s="13"/>
      <c r="B300" s="229"/>
      <c r="C300" s="230"/>
      <c r="D300" s="225" t="s">
        <v>149</v>
      </c>
      <c r="E300" s="231" t="s">
        <v>19</v>
      </c>
      <c r="F300" s="232" t="s">
        <v>532</v>
      </c>
      <c r="G300" s="230"/>
      <c r="H300" s="231" t="s">
        <v>19</v>
      </c>
      <c r="I300" s="233"/>
      <c r="J300" s="230"/>
      <c r="K300" s="230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149</v>
      </c>
      <c r="AU300" s="238" t="s">
        <v>76</v>
      </c>
      <c r="AV300" s="13" t="s">
        <v>74</v>
      </c>
      <c r="AW300" s="13" t="s">
        <v>31</v>
      </c>
      <c r="AX300" s="13" t="s">
        <v>69</v>
      </c>
      <c r="AY300" s="238" t="s">
        <v>108</v>
      </c>
    </row>
    <row r="301" s="14" customFormat="1">
      <c r="A301" s="14"/>
      <c r="B301" s="239"/>
      <c r="C301" s="240"/>
      <c r="D301" s="225" t="s">
        <v>149</v>
      </c>
      <c r="E301" s="241" t="s">
        <v>19</v>
      </c>
      <c r="F301" s="242" t="s">
        <v>520</v>
      </c>
      <c r="G301" s="240"/>
      <c r="H301" s="243">
        <v>1.25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149</v>
      </c>
      <c r="AU301" s="249" t="s">
        <v>76</v>
      </c>
      <c r="AV301" s="14" t="s">
        <v>76</v>
      </c>
      <c r="AW301" s="14" t="s">
        <v>31</v>
      </c>
      <c r="AX301" s="14" t="s">
        <v>69</v>
      </c>
      <c r="AY301" s="249" t="s">
        <v>108</v>
      </c>
    </row>
    <row r="302" s="13" customFormat="1">
      <c r="A302" s="13"/>
      <c r="B302" s="229"/>
      <c r="C302" s="230"/>
      <c r="D302" s="225" t="s">
        <v>149</v>
      </c>
      <c r="E302" s="231" t="s">
        <v>19</v>
      </c>
      <c r="F302" s="232" t="s">
        <v>513</v>
      </c>
      <c r="G302" s="230"/>
      <c r="H302" s="231" t="s">
        <v>19</v>
      </c>
      <c r="I302" s="233"/>
      <c r="J302" s="230"/>
      <c r="K302" s="230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149</v>
      </c>
      <c r="AU302" s="238" t="s">
        <v>76</v>
      </c>
      <c r="AV302" s="13" t="s">
        <v>74</v>
      </c>
      <c r="AW302" s="13" t="s">
        <v>31</v>
      </c>
      <c r="AX302" s="13" t="s">
        <v>69</v>
      </c>
      <c r="AY302" s="238" t="s">
        <v>108</v>
      </c>
    </row>
    <row r="303" s="14" customFormat="1">
      <c r="A303" s="14"/>
      <c r="B303" s="239"/>
      <c r="C303" s="240"/>
      <c r="D303" s="225" t="s">
        <v>149</v>
      </c>
      <c r="E303" s="241" t="s">
        <v>19</v>
      </c>
      <c r="F303" s="242" t="s">
        <v>514</v>
      </c>
      <c r="G303" s="240"/>
      <c r="H303" s="243">
        <v>2.46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149</v>
      </c>
      <c r="AU303" s="249" t="s">
        <v>76</v>
      </c>
      <c r="AV303" s="14" t="s">
        <v>76</v>
      </c>
      <c r="AW303" s="14" t="s">
        <v>31</v>
      </c>
      <c r="AX303" s="14" t="s">
        <v>69</v>
      </c>
      <c r="AY303" s="249" t="s">
        <v>108</v>
      </c>
    </row>
    <row r="304" s="13" customFormat="1">
      <c r="A304" s="13"/>
      <c r="B304" s="229"/>
      <c r="C304" s="230"/>
      <c r="D304" s="225" t="s">
        <v>149</v>
      </c>
      <c r="E304" s="231" t="s">
        <v>19</v>
      </c>
      <c r="F304" s="232" t="s">
        <v>533</v>
      </c>
      <c r="G304" s="230"/>
      <c r="H304" s="231" t="s">
        <v>19</v>
      </c>
      <c r="I304" s="233"/>
      <c r="J304" s="230"/>
      <c r="K304" s="230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149</v>
      </c>
      <c r="AU304" s="238" t="s">
        <v>76</v>
      </c>
      <c r="AV304" s="13" t="s">
        <v>74</v>
      </c>
      <c r="AW304" s="13" t="s">
        <v>31</v>
      </c>
      <c r="AX304" s="13" t="s">
        <v>69</v>
      </c>
      <c r="AY304" s="238" t="s">
        <v>108</v>
      </c>
    </row>
    <row r="305" s="14" customFormat="1">
      <c r="A305" s="14"/>
      <c r="B305" s="239"/>
      <c r="C305" s="240"/>
      <c r="D305" s="225" t="s">
        <v>149</v>
      </c>
      <c r="E305" s="241" t="s">
        <v>19</v>
      </c>
      <c r="F305" s="242" t="s">
        <v>534</v>
      </c>
      <c r="G305" s="240"/>
      <c r="H305" s="243">
        <v>2.3999999999999999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149</v>
      </c>
      <c r="AU305" s="249" t="s">
        <v>76</v>
      </c>
      <c r="AV305" s="14" t="s">
        <v>76</v>
      </c>
      <c r="AW305" s="14" t="s">
        <v>31</v>
      </c>
      <c r="AX305" s="14" t="s">
        <v>69</v>
      </c>
      <c r="AY305" s="249" t="s">
        <v>108</v>
      </c>
    </row>
    <row r="306" s="13" customFormat="1">
      <c r="A306" s="13"/>
      <c r="B306" s="229"/>
      <c r="C306" s="230"/>
      <c r="D306" s="225" t="s">
        <v>149</v>
      </c>
      <c r="E306" s="231" t="s">
        <v>19</v>
      </c>
      <c r="F306" s="232" t="s">
        <v>535</v>
      </c>
      <c r="G306" s="230"/>
      <c r="H306" s="231" t="s">
        <v>19</v>
      </c>
      <c r="I306" s="233"/>
      <c r="J306" s="230"/>
      <c r="K306" s="230"/>
      <c r="L306" s="234"/>
      <c r="M306" s="235"/>
      <c r="N306" s="236"/>
      <c r="O306" s="236"/>
      <c r="P306" s="236"/>
      <c r="Q306" s="236"/>
      <c r="R306" s="236"/>
      <c r="S306" s="236"/>
      <c r="T306" s="23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8" t="s">
        <v>149</v>
      </c>
      <c r="AU306" s="238" t="s">
        <v>76</v>
      </c>
      <c r="AV306" s="13" t="s">
        <v>74</v>
      </c>
      <c r="AW306" s="13" t="s">
        <v>31</v>
      </c>
      <c r="AX306" s="13" t="s">
        <v>69</v>
      </c>
      <c r="AY306" s="238" t="s">
        <v>108</v>
      </c>
    </row>
    <row r="307" s="14" customFormat="1">
      <c r="A307" s="14"/>
      <c r="B307" s="239"/>
      <c r="C307" s="240"/>
      <c r="D307" s="225" t="s">
        <v>149</v>
      </c>
      <c r="E307" s="241" t="s">
        <v>19</v>
      </c>
      <c r="F307" s="242" t="s">
        <v>536</v>
      </c>
      <c r="G307" s="240"/>
      <c r="H307" s="243">
        <v>16.120000000000001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9" t="s">
        <v>149</v>
      </c>
      <c r="AU307" s="249" t="s">
        <v>76</v>
      </c>
      <c r="AV307" s="14" t="s">
        <v>76</v>
      </c>
      <c r="AW307" s="14" t="s">
        <v>31</v>
      </c>
      <c r="AX307" s="14" t="s">
        <v>69</v>
      </c>
      <c r="AY307" s="249" t="s">
        <v>108</v>
      </c>
    </row>
    <row r="308" s="15" customFormat="1">
      <c r="A308" s="15"/>
      <c r="B308" s="250"/>
      <c r="C308" s="251"/>
      <c r="D308" s="225" t="s">
        <v>149</v>
      </c>
      <c r="E308" s="252" t="s">
        <v>19</v>
      </c>
      <c r="F308" s="253" t="s">
        <v>158</v>
      </c>
      <c r="G308" s="251"/>
      <c r="H308" s="254">
        <v>23.330000000000002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0" t="s">
        <v>149</v>
      </c>
      <c r="AU308" s="260" t="s">
        <v>76</v>
      </c>
      <c r="AV308" s="15" t="s">
        <v>115</v>
      </c>
      <c r="AW308" s="15" t="s">
        <v>31</v>
      </c>
      <c r="AX308" s="15" t="s">
        <v>74</v>
      </c>
      <c r="AY308" s="260" t="s">
        <v>108</v>
      </c>
    </row>
    <row r="309" s="2" customFormat="1" ht="21.75" customHeight="1">
      <c r="A309" s="39"/>
      <c r="B309" s="40"/>
      <c r="C309" s="212" t="s">
        <v>537</v>
      </c>
      <c r="D309" s="212" t="s">
        <v>110</v>
      </c>
      <c r="E309" s="213" t="s">
        <v>538</v>
      </c>
      <c r="F309" s="214" t="s">
        <v>539</v>
      </c>
      <c r="G309" s="215" t="s">
        <v>192</v>
      </c>
      <c r="H309" s="216">
        <v>443.26999999999998</v>
      </c>
      <c r="I309" s="217"/>
      <c r="J309" s="218">
        <f>ROUND(I309*H309,2)</f>
        <v>0</v>
      </c>
      <c r="K309" s="214" t="s">
        <v>114</v>
      </c>
      <c r="L309" s="45"/>
      <c r="M309" s="219" t="s">
        <v>19</v>
      </c>
      <c r="N309" s="220" t="s">
        <v>40</v>
      </c>
      <c r="O309" s="85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3" t="s">
        <v>115</v>
      </c>
      <c r="AT309" s="223" t="s">
        <v>110</v>
      </c>
      <c r="AU309" s="223" t="s">
        <v>76</v>
      </c>
      <c r="AY309" s="18" t="s">
        <v>108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8" t="s">
        <v>74</v>
      </c>
      <c r="BK309" s="224">
        <f>ROUND(I309*H309,2)</f>
        <v>0</v>
      </c>
      <c r="BL309" s="18" t="s">
        <v>115</v>
      </c>
      <c r="BM309" s="223" t="s">
        <v>540</v>
      </c>
    </row>
    <row r="310" s="2" customFormat="1">
      <c r="A310" s="39"/>
      <c r="B310" s="40"/>
      <c r="C310" s="41"/>
      <c r="D310" s="225" t="s">
        <v>117</v>
      </c>
      <c r="E310" s="41"/>
      <c r="F310" s="226" t="s">
        <v>529</v>
      </c>
      <c r="G310" s="41"/>
      <c r="H310" s="41"/>
      <c r="I310" s="131"/>
      <c r="J310" s="41"/>
      <c r="K310" s="41"/>
      <c r="L310" s="45"/>
      <c r="M310" s="227"/>
      <c r="N310" s="22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117</v>
      </c>
      <c r="AU310" s="18" t="s">
        <v>76</v>
      </c>
    </row>
    <row r="311" s="2" customFormat="1">
      <c r="A311" s="39"/>
      <c r="B311" s="40"/>
      <c r="C311" s="41"/>
      <c r="D311" s="225" t="s">
        <v>137</v>
      </c>
      <c r="E311" s="41"/>
      <c r="F311" s="226" t="s">
        <v>174</v>
      </c>
      <c r="G311" s="41"/>
      <c r="H311" s="41"/>
      <c r="I311" s="131"/>
      <c r="J311" s="41"/>
      <c r="K311" s="41"/>
      <c r="L311" s="45"/>
      <c r="M311" s="227"/>
      <c r="N311" s="228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137</v>
      </c>
      <c r="AU311" s="18" t="s">
        <v>76</v>
      </c>
    </row>
    <row r="312" s="13" customFormat="1">
      <c r="A312" s="13"/>
      <c r="B312" s="229"/>
      <c r="C312" s="230"/>
      <c r="D312" s="225" t="s">
        <v>149</v>
      </c>
      <c r="E312" s="231" t="s">
        <v>19</v>
      </c>
      <c r="F312" s="232" t="s">
        <v>530</v>
      </c>
      <c r="G312" s="230"/>
      <c r="H312" s="231" t="s">
        <v>19</v>
      </c>
      <c r="I312" s="233"/>
      <c r="J312" s="230"/>
      <c r="K312" s="230"/>
      <c r="L312" s="234"/>
      <c r="M312" s="235"/>
      <c r="N312" s="236"/>
      <c r="O312" s="236"/>
      <c r="P312" s="236"/>
      <c r="Q312" s="236"/>
      <c r="R312" s="236"/>
      <c r="S312" s="236"/>
      <c r="T312" s="23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8" t="s">
        <v>149</v>
      </c>
      <c r="AU312" s="238" t="s">
        <v>76</v>
      </c>
      <c r="AV312" s="13" t="s">
        <v>74</v>
      </c>
      <c r="AW312" s="13" t="s">
        <v>31</v>
      </c>
      <c r="AX312" s="13" t="s">
        <v>69</v>
      </c>
      <c r="AY312" s="238" t="s">
        <v>108</v>
      </c>
    </row>
    <row r="313" s="14" customFormat="1">
      <c r="A313" s="14"/>
      <c r="B313" s="239"/>
      <c r="C313" s="240"/>
      <c r="D313" s="225" t="s">
        <v>149</v>
      </c>
      <c r="E313" s="241" t="s">
        <v>19</v>
      </c>
      <c r="F313" s="242" t="s">
        <v>531</v>
      </c>
      <c r="G313" s="240"/>
      <c r="H313" s="243">
        <v>1.1000000000000001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9" t="s">
        <v>149</v>
      </c>
      <c r="AU313" s="249" t="s">
        <v>76</v>
      </c>
      <c r="AV313" s="14" t="s">
        <v>76</v>
      </c>
      <c r="AW313" s="14" t="s">
        <v>31</v>
      </c>
      <c r="AX313" s="14" t="s">
        <v>69</v>
      </c>
      <c r="AY313" s="249" t="s">
        <v>108</v>
      </c>
    </row>
    <row r="314" s="13" customFormat="1">
      <c r="A314" s="13"/>
      <c r="B314" s="229"/>
      <c r="C314" s="230"/>
      <c r="D314" s="225" t="s">
        <v>149</v>
      </c>
      <c r="E314" s="231" t="s">
        <v>19</v>
      </c>
      <c r="F314" s="232" t="s">
        <v>532</v>
      </c>
      <c r="G314" s="230"/>
      <c r="H314" s="231" t="s">
        <v>19</v>
      </c>
      <c r="I314" s="233"/>
      <c r="J314" s="230"/>
      <c r="K314" s="230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149</v>
      </c>
      <c r="AU314" s="238" t="s">
        <v>76</v>
      </c>
      <c r="AV314" s="13" t="s">
        <v>74</v>
      </c>
      <c r="AW314" s="13" t="s">
        <v>31</v>
      </c>
      <c r="AX314" s="13" t="s">
        <v>69</v>
      </c>
      <c r="AY314" s="238" t="s">
        <v>108</v>
      </c>
    </row>
    <row r="315" s="14" customFormat="1">
      <c r="A315" s="14"/>
      <c r="B315" s="239"/>
      <c r="C315" s="240"/>
      <c r="D315" s="225" t="s">
        <v>149</v>
      </c>
      <c r="E315" s="241" t="s">
        <v>19</v>
      </c>
      <c r="F315" s="242" t="s">
        <v>520</v>
      </c>
      <c r="G315" s="240"/>
      <c r="H315" s="243">
        <v>1.25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149</v>
      </c>
      <c r="AU315" s="249" t="s">
        <v>76</v>
      </c>
      <c r="AV315" s="14" t="s">
        <v>76</v>
      </c>
      <c r="AW315" s="14" t="s">
        <v>31</v>
      </c>
      <c r="AX315" s="14" t="s">
        <v>69</v>
      </c>
      <c r="AY315" s="249" t="s">
        <v>108</v>
      </c>
    </row>
    <row r="316" s="13" customFormat="1">
      <c r="A316" s="13"/>
      <c r="B316" s="229"/>
      <c r="C316" s="230"/>
      <c r="D316" s="225" t="s">
        <v>149</v>
      </c>
      <c r="E316" s="231" t="s">
        <v>19</v>
      </c>
      <c r="F316" s="232" t="s">
        <v>513</v>
      </c>
      <c r="G316" s="230"/>
      <c r="H316" s="231" t="s">
        <v>19</v>
      </c>
      <c r="I316" s="233"/>
      <c r="J316" s="230"/>
      <c r="K316" s="230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149</v>
      </c>
      <c r="AU316" s="238" t="s">
        <v>76</v>
      </c>
      <c r="AV316" s="13" t="s">
        <v>74</v>
      </c>
      <c r="AW316" s="13" t="s">
        <v>31</v>
      </c>
      <c r="AX316" s="13" t="s">
        <v>69</v>
      </c>
      <c r="AY316" s="238" t="s">
        <v>108</v>
      </c>
    </row>
    <row r="317" s="14" customFormat="1">
      <c r="A317" s="14"/>
      <c r="B317" s="239"/>
      <c r="C317" s="240"/>
      <c r="D317" s="225" t="s">
        <v>149</v>
      </c>
      <c r="E317" s="241" t="s">
        <v>19</v>
      </c>
      <c r="F317" s="242" t="s">
        <v>514</v>
      </c>
      <c r="G317" s="240"/>
      <c r="H317" s="243">
        <v>2.46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149</v>
      </c>
      <c r="AU317" s="249" t="s">
        <v>76</v>
      </c>
      <c r="AV317" s="14" t="s">
        <v>76</v>
      </c>
      <c r="AW317" s="14" t="s">
        <v>31</v>
      </c>
      <c r="AX317" s="14" t="s">
        <v>69</v>
      </c>
      <c r="AY317" s="249" t="s">
        <v>108</v>
      </c>
    </row>
    <row r="318" s="13" customFormat="1">
      <c r="A318" s="13"/>
      <c r="B318" s="229"/>
      <c r="C318" s="230"/>
      <c r="D318" s="225" t="s">
        <v>149</v>
      </c>
      <c r="E318" s="231" t="s">
        <v>19</v>
      </c>
      <c r="F318" s="232" t="s">
        <v>533</v>
      </c>
      <c r="G318" s="230"/>
      <c r="H318" s="231" t="s">
        <v>19</v>
      </c>
      <c r="I318" s="233"/>
      <c r="J318" s="230"/>
      <c r="K318" s="230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149</v>
      </c>
      <c r="AU318" s="238" t="s">
        <v>76</v>
      </c>
      <c r="AV318" s="13" t="s">
        <v>74</v>
      </c>
      <c r="AW318" s="13" t="s">
        <v>31</v>
      </c>
      <c r="AX318" s="13" t="s">
        <v>69</v>
      </c>
      <c r="AY318" s="238" t="s">
        <v>108</v>
      </c>
    </row>
    <row r="319" s="14" customFormat="1">
      <c r="A319" s="14"/>
      <c r="B319" s="239"/>
      <c r="C319" s="240"/>
      <c r="D319" s="225" t="s">
        <v>149</v>
      </c>
      <c r="E319" s="241" t="s">
        <v>19</v>
      </c>
      <c r="F319" s="242" t="s">
        <v>534</v>
      </c>
      <c r="G319" s="240"/>
      <c r="H319" s="243">
        <v>2.3999999999999999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149</v>
      </c>
      <c r="AU319" s="249" t="s">
        <v>76</v>
      </c>
      <c r="AV319" s="14" t="s">
        <v>76</v>
      </c>
      <c r="AW319" s="14" t="s">
        <v>31</v>
      </c>
      <c r="AX319" s="14" t="s">
        <v>69</v>
      </c>
      <c r="AY319" s="249" t="s">
        <v>108</v>
      </c>
    </row>
    <row r="320" s="13" customFormat="1">
      <c r="A320" s="13"/>
      <c r="B320" s="229"/>
      <c r="C320" s="230"/>
      <c r="D320" s="225" t="s">
        <v>149</v>
      </c>
      <c r="E320" s="231" t="s">
        <v>19</v>
      </c>
      <c r="F320" s="232" t="s">
        <v>535</v>
      </c>
      <c r="G320" s="230"/>
      <c r="H320" s="231" t="s">
        <v>19</v>
      </c>
      <c r="I320" s="233"/>
      <c r="J320" s="230"/>
      <c r="K320" s="230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149</v>
      </c>
      <c r="AU320" s="238" t="s">
        <v>76</v>
      </c>
      <c r="AV320" s="13" t="s">
        <v>74</v>
      </c>
      <c r="AW320" s="13" t="s">
        <v>31</v>
      </c>
      <c r="AX320" s="13" t="s">
        <v>69</v>
      </c>
      <c r="AY320" s="238" t="s">
        <v>108</v>
      </c>
    </row>
    <row r="321" s="14" customFormat="1">
      <c r="A321" s="14"/>
      <c r="B321" s="239"/>
      <c r="C321" s="240"/>
      <c r="D321" s="225" t="s">
        <v>149</v>
      </c>
      <c r="E321" s="241" t="s">
        <v>19</v>
      </c>
      <c r="F321" s="242" t="s">
        <v>536</v>
      </c>
      <c r="G321" s="240"/>
      <c r="H321" s="243">
        <v>16.120000000000001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149</v>
      </c>
      <c r="AU321" s="249" t="s">
        <v>76</v>
      </c>
      <c r="AV321" s="14" t="s">
        <v>76</v>
      </c>
      <c r="AW321" s="14" t="s">
        <v>31</v>
      </c>
      <c r="AX321" s="14" t="s">
        <v>69</v>
      </c>
      <c r="AY321" s="249" t="s">
        <v>108</v>
      </c>
    </row>
    <row r="322" s="15" customFormat="1">
      <c r="A322" s="15"/>
      <c r="B322" s="250"/>
      <c r="C322" s="251"/>
      <c r="D322" s="225" t="s">
        <v>149</v>
      </c>
      <c r="E322" s="252" t="s">
        <v>19</v>
      </c>
      <c r="F322" s="253" t="s">
        <v>158</v>
      </c>
      <c r="G322" s="251"/>
      <c r="H322" s="254">
        <v>23.330000000000002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0" t="s">
        <v>149</v>
      </c>
      <c r="AU322" s="260" t="s">
        <v>76</v>
      </c>
      <c r="AV322" s="15" t="s">
        <v>115</v>
      </c>
      <c r="AW322" s="15" t="s">
        <v>31</v>
      </c>
      <c r="AX322" s="15" t="s">
        <v>74</v>
      </c>
      <c r="AY322" s="260" t="s">
        <v>108</v>
      </c>
    </row>
    <row r="323" s="14" customFormat="1">
      <c r="A323" s="14"/>
      <c r="B323" s="239"/>
      <c r="C323" s="240"/>
      <c r="D323" s="225" t="s">
        <v>149</v>
      </c>
      <c r="E323" s="240"/>
      <c r="F323" s="242" t="s">
        <v>541</v>
      </c>
      <c r="G323" s="240"/>
      <c r="H323" s="243">
        <v>443.26999999999998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149</v>
      </c>
      <c r="AU323" s="249" t="s">
        <v>76</v>
      </c>
      <c r="AV323" s="14" t="s">
        <v>76</v>
      </c>
      <c r="AW323" s="14" t="s">
        <v>4</v>
      </c>
      <c r="AX323" s="14" t="s">
        <v>74</v>
      </c>
      <c r="AY323" s="249" t="s">
        <v>108</v>
      </c>
    </row>
    <row r="324" s="2" customFormat="1" ht="21.75" customHeight="1">
      <c r="A324" s="39"/>
      <c r="B324" s="40"/>
      <c r="C324" s="212" t="s">
        <v>542</v>
      </c>
      <c r="D324" s="212" t="s">
        <v>110</v>
      </c>
      <c r="E324" s="213" t="s">
        <v>543</v>
      </c>
      <c r="F324" s="214" t="s">
        <v>539</v>
      </c>
      <c r="G324" s="215" t="s">
        <v>192</v>
      </c>
      <c r="H324" s="216">
        <v>32.240000000000002</v>
      </c>
      <c r="I324" s="217"/>
      <c r="J324" s="218">
        <f>ROUND(I324*H324,2)</f>
        <v>0</v>
      </c>
      <c r="K324" s="214" t="s">
        <v>114</v>
      </c>
      <c r="L324" s="45"/>
      <c r="M324" s="219" t="s">
        <v>19</v>
      </c>
      <c r="N324" s="220" t="s">
        <v>40</v>
      </c>
      <c r="O324" s="85"/>
      <c r="P324" s="221">
        <f>O324*H324</f>
        <v>0</v>
      </c>
      <c r="Q324" s="221">
        <v>0</v>
      </c>
      <c r="R324" s="221">
        <f>Q324*H324</f>
        <v>0</v>
      </c>
      <c r="S324" s="221">
        <v>0</v>
      </c>
      <c r="T324" s="222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3" t="s">
        <v>115</v>
      </c>
      <c r="AT324" s="223" t="s">
        <v>110</v>
      </c>
      <c r="AU324" s="223" t="s">
        <v>76</v>
      </c>
      <c r="AY324" s="18" t="s">
        <v>108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8" t="s">
        <v>74</v>
      </c>
      <c r="BK324" s="224">
        <f>ROUND(I324*H324,2)</f>
        <v>0</v>
      </c>
      <c r="BL324" s="18" t="s">
        <v>115</v>
      </c>
      <c r="BM324" s="223" t="s">
        <v>544</v>
      </c>
    </row>
    <row r="325" s="2" customFormat="1">
      <c r="A325" s="39"/>
      <c r="B325" s="40"/>
      <c r="C325" s="41"/>
      <c r="D325" s="225" t="s">
        <v>117</v>
      </c>
      <c r="E325" s="41"/>
      <c r="F325" s="226" t="s">
        <v>529</v>
      </c>
      <c r="G325" s="41"/>
      <c r="H325" s="41"/>
      <c r="I325" s="131"/>
      <c r="J325" s="41"/>
      <c r="K325" s="41"/>
      <c r="L325" s="45"/>
      <c r="M325" s="227"/>
      <c r="N325" s="22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117</v>
      </c>
      <c r="AU325" s="18" t="s">
        <v>76</v>
      </c>
    </row>
    <row r="326" s="2" customFormat="1">
      <c r="A326" s="39"/>
      <c r="B326" s="40"/>
      <c r="C326" s="41"/>
      <c r="D326" s="225" t="s">
        <v>137</v>
      </c>
      <c r="E326" s="41"/>
      <c r="F326" s="226" t="s">
        <v>545</v>
      </c>
      <c r="G326" s="41"/>
      <c r="H326" s="41"/>
      <c r="I326" s="131"/>
      <c r="J326" s="41"/>
      <c r="K326" s="41"/>
      <c r="L326" s="45"/>
      <c r="M326" s="227"/>
      <c r="N326" s="22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137</v>
      </c>
      <c r="AU326" s="18" t="s">
        <v>76</v>
      </c>
    </row>
    <row r="327" s="13" customFormat="1">
      <c r="A327" s="13"/>
      <c r="B327" s="229"/>
      <c r="C327" s="230"/>
      <c r="D327" s="225" t="s">
        <v>149</v>
      </c>
      <c r="E327" s="231" t="s">
        <v>19</v>
      </c>
      <c r="F327" s="232" t="s">
        <v>535</v>
      </c>
      <c r="G327" s="230"/>
      <c r="H327" s="231" t="s">
        <v>19</v>
      </c>
      <c r="I327" s="233"/>
      <c r="J327" s="230"/>
      <c r="K327" s="230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149</v>
      </c>
      <c r="AU327" s="238" t="s">
        <v>76</v>
      </c>
      <c r="AV327" s="13" t="s">
        <v>74</v>
      </c>
      <c r="AW327" s="13" t="s">
        <v>31</v>
      </c>
      <c r="AX327" s="13" t="s">
        <v>69</v>
      </c>
      <c r="AY327" s="238" t="s">
        <v>108</v>
      </c>
    </row>
    <row r="328" s="14" customFormat="1">
      <c r="A328" s="14"/>
      <c r="B328" s="239"/>
      <c r="C328" s="240"/>
      <c r="D328" s="225" t="s">
        <v>149</v>
      </c>
      <c r="E328" s="241" t="s">
        <v>19</v>
      </c>
      <c r="F328" s="242" t="s">
        <v>536</v>
      </c>
      <c r="G328" s="240"/>
      <c r="H328" s="243">
        <v>16.120000000000001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149</v>
      </c>
      <c r="AU328" s="249" t="s">
        <v>76</v>
      </c>
      <c r="AV328" s="14" t="s">
        <v>76</v>
      </c>
      <c r="AW328" s="14" t="s">
        <v>31</v>
      </c>
      <c r="AX328" s="14" t="s">
        <v>69</v>
      </c>
      <c r="AY328" s="249" t="s">
        <v>108</v>
      </c>
    </row>
    <row r="329" s="15" customFormat="1">
      <c r="A329" s="15"/>
      <c r="B329" s="250"/>
      <c r="C329" s="251"/>
      <c r="D329" s="225" t="s">
        <v>149</v>
      </c>
      <c r="E329" s="252" t="s">
        <v>19</v>
      </c>
      <c r="F329" s="253" t="s">
        <v>158</v>
      </c>
      <c r="G329" s="251"/>
      <c r="H329" s="254">
        <v>16.120000000000001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0" t="s">
        <v>149</v>
      </c>
      <c r="AU329" s="260" t="s">
        <v>76</v>
      </c>
      <c r="AV329" s="15" t="s">
        <v>115</v>
      </c>
      <c r="AW329" s="15" t="s">
        <v>31</v>
      </c>
      <c r="AX329" s="15" t="s">
        <v>74</v>
      </c>
      <c r="AY329" s="260" t="s">
        <v>108</v>
      </c>
    </row>
    <row r="330" s="14" customFormat="1">
      <c r="A330" s="14"/>
      <c r="B330" s="239"/>
      <c r="C330" s="240"/>
      <c r="D330" s="225" t="s">
        <v>149</v>
      </c>
      <c r="E330" s="240"/>
      <c r="F330" s="242" t="s">
        <v>546</v>
      </c>
      <c r="G330" s="240"/>
      <c r="H330" s="243">
        <v>32.240000000000002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149</v>
      </c>
      <c r="AU330" s="249" t="s">
        <v>76</v>
      </c>
      <c r="AV330" s="14" t="s">
        <v>76</v>
      </c>
      <c r="AW330" s="14" t="s">
        <v>4</v>
      </c>
      <c r="AX330" s="14" t="s">
        <v>74</v>
      </c>
      <c r="AY330" s="249" t="s">
        <v>108</v>
      </c>
    </row>
    <row r="331" s="2" customFormat="1" ht="21.75" customHeight="1">
      <c r="A331" s="39"/>
      <c r="B331" s="40"/>
      <c r="C331" s="212" t="s">
        <v>547</v>
      </c>
      <c r="D331" s="212" t="s">
        <v>110</v>
      </c>
      <c r="E331" s="213" t="s">
        <v>548</v>
      </c>
      <c r="F331" s="214" t="s">
        <v>549</v>
      </c>
      <c r="G331" s="215" t="s">
        <v>192</v>
      </c>
      <c r="H331" s="216">
        <v>455.31</v>
      </c>
      <c r="I331" s="217"/>
      <c r="J331" s="218">
        <f>ROUND(I331*H331,2)</f>
        <v>0</v>
      </c>
      <c r="K331" s="214" t="s">
        <v>114</v>
      </c>
      <c r="L331" s="45"/>
      <c r="M331" s="219" t="s">
        <v>19</v>
      </c>
      <c r="N331" s="220" t="s">
        <v>40</v>
      </c>
      <c r="O331" s="85"/>
      <c r="P331" s="221">
        <f>O331*H331</f>
        <v>0</v>
      </c>
      <c r="Q331" s="221">
        <v>0</v>
      </c>
      <c r="R331" s="221">
        <f>Q331*H331</f>
        <v>0</v>
      </c>
      <c r="S331" s="221">
        <v>0</v>
      </c>
      <c r="T331" s="22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3" t="s">
        <v>115</v>
      </c>
      <c r="AT331" s="223" t="s">
        <v>110</v>
      </c>
      <c r="AU331" s="223" t="s">
        <v>76</v>
      </c>
      <c r="AY331" s="18" t="s">
        <v>108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8" t="s">
        <v>74</v>
      </c>
      <c r="BK331" s="224">
        <f>ROUND(I331*H331,2)</f>
        <v>0</v>
      </c>
      <c r="BL331" s="18" t="s">
        <v>115</v>
      </c>
      <c r="BM331" s="223" t="s">
        <v>550</v>
      </c>
    </row>
    <row r="332" s="2" customFormat="1">
      <c r="A332" s="39"/>
      <c r="B332" s="40"/>
      <c r="C332" s="41"/>
      <c r="D332" s="225" t="s">
        <v>117</v>
      </c>
      <c r="E332" s="41"/>
      <c r="F332" s="226" t="s">
        <v>551</v>
      </c>
      <c r="G332" s="41"/>
      <c r="H332" s="41"/>
      <c r="I332" s="131"/>
      <c r="J332" s="41"/>
      <c r="K332" s="41"/>
      <c r="L332" s="45"/>
      <c r="M332" s="227"/>
      <c r="N332" s="228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117</v>
      </c>
      <c r="AU332" s="18" t="s">
        <v>76</v>
      </c>
    </row>
    <row r="333" s="14" customFormat="1">
      <c r="A333" s="14"/>
      <c r="B333" s="239"/>
      <c r="C333" s="240"/>
      <c r="D333" s="225" t="s">
        <v>149</v>
      </c>
      <c r="E333" s="240"/>
      <c r="F333" s="242" t="s">
        <v>552</v>
      </c>
      <c r="G333" s="240"/>
      <c r="H333" s="243">
        <v>455.31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149</v>
      </c>
      <c r="AU333" s="249" t="s">
        <v>76</v>
      </c>
      <c r="AV333" s="14" t="s">
        <v>76</v>
      </c>
      <c r="AW333" s="14" t="s">
        <v>4</v>
      </c>
      <c r="AX333" s="14" t="s">
        <v>74</v>
      </c>
      <c r="AY333" s="249" t="s">
        <v>108</v>
      </c>
    </row>
    <row r="334" s="12" customFormat="1" ht="25.92" customHeight="1">
      <c r="A334" s="12"/>
      <c r="B334" s="196"/>
      <c r="C334" s="197"/>
      <c r="D334" s="198" t="s">
        <v>68</v>
      </c>
      <c r="E334" s="199" t="s">
        <v>553</v>
      </c>
      <c r="F334" s="199" t="s">
        <v>554</v>
      </c>
      <c r="G334" s="197"/>
      <c r="H334" s="197"/>
      <c r="I334" s="200"/>
      <c r="J334" s="201">
        <f>BK334</f>
        <v>0</v>
      </c>
      <c r="K334" s="197"/>
      <c r="L334" s="202"/>
      <c r="M334" s="203"/>
      <c r="N334" s="204"/>
      <c r="O334" s="204"/>
      <c r="P334" s="205">
        <f>P335+P338</f>
        <v>0</v>
      </c>
      <c r="Q334" s="204"/>
      <c r="R334" s="205">
        <f>R335+R338</f>
        <v>0</v>
      </c>
      <c r="S334" s="204"/>
      <c r="T334" s="206">
        <f>T335+T338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7" t="s">
        <v>133</v>
      </c>
      <c r="AT334" s="208" t="s">
        <v>68</v>
      </c>
      <c r="AU334" s="208" t="s">
        <v>69</v>
      </c>
      <c r="AY334" s="207" t="s">
        <v>108</v>
      </c>
      <c r="BK334" s="209">
        <f>BK335+BK338</f>
        <v>0</v>
      </c>
    </row>
    <row r="335" s="12" customFormat="1" ht="22.8" customHeight="1">
      <c r="A335" s="12"/>
      <c r="B335" s="196"/>
      <c r="C335" s="197"/>
      <c r="D335" s="198" t="s">
        <v>68</v>
      </c>
      <c r="E335" s="210" t="s">
        <v>555</v>
      </c>
      <c r="F335" s="210" t="s">
        <v>556</v>
      </c>
      <c r="G335" s="197"/>
      <c r="H335" s="197"/>
      <c r="I335" s="200"/>
      <c r="J335" s="211">
        <f>BK335</f>
        <v>0</v>
      </c>
      <c r="K335" s="197"/>
      <c r="L335" s="202"/>
      <c r="M335" s="203"/>
      <c r="N335" s="204"/>
      <c r="O335" s="204"/>
      <c r="P335" s="205">
        <f>SUM(P336:P337)</f>
        <v>0</v>
      </c>
      <c r="Q335" s="204"/>
      <c r="R335" s="205">
        <f>SUM(R336:R337)</f>
        <v>0</v>
      </c>
      <c r="S335" s="204"/>
      <c r="T335" s="206">
        <f>SUM(T336:T337)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7" t="s">
        <v>133</v>
      </c>
      <c r="AT335" s="208" t="s">
        <v>68</v>
      </c>
      <c r="AU335" s="208" t="s">
        <v>74</v>
      </c>
      <c r="AY335" s="207" t="s">
        <v>108</v>
      </c>
      <c r="BK335" s="209">
        <f>SUM(BK336:BK337)</f>
        <v>0</v>
      </c>
    </row>
    <row r="336" s="2" customFormat="1" ht="16.5" customHeight="1">
      <c r="A336" s="39"/>
      <c r="B336" s="40"/>
      <c r="C336" s="212" t="s">
        <v>557</v>
      </c>
      <c r="D336" s="212" t="s">
        <v>110</v>
      </c>
      <c r="E336" s="213" t="s">
        <v>558</v>
      </c>
      <c r="F336" s="214" t="s">
        <v>559</v>
      </c>
      <c r="G336" s="215" t="s">
        <v>560</v>
      </c>
      <c r="H336" s="216">
        <v>1</v>
      </c>
      <c r="I336" s="217"/>
      <c r="J336" s="218">
        <f>ROUND(I336*H336,2)</f>
        <v>0</v>
      </c>
      <c r="K336" s="214" t="s">
        <v>114</v>
      </c>
      <c r="L336" s="45"/>
      <c r="M336" s="219" t="s">
        <v>19</v>
      </c>
      <c r="N336" s="220" t="s">
        <v>40</v>
      </c>
      <c r="O336" s="85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3" t="s">
        <v>561</v>
      </c>
      <c r="AT336" s="223" t="s">
        <v>110</v>
      </c>
      <c r="AU336" s="223" t="s">
        <v>76</v>
      </c>
      <c r="AY336" s="18" t="s">
        <v>108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8" t="s">
        <v>74</v>
      </c>
      <c r="BK336" s="224">
        <f>ROUND(I336*H336,2)</f>
        <v>0</v>
      </c>
      <c r="BL336" s="18" t="s">
        <v>561</v>
      </c>
      <c r="BM336" s="223" t="s">
        <v>562</v>
      </c>
    </row>
    <row r="337" s="2" customFormat="1" ht="16.5" customHeight="1">
      <c r="A337" s="39"/>
      <c r="B337" s="40"/>
      <c r="C337" s="212" t="s">
        <v>563</v>
      </c>
      <c r="D337" s="212" t="s">
        <v>110</v>
      </c>
      <c r="E337" s="213" t="s">
        <v>564</v>
      </c>
      <c r="F337" s="214" t="s">
        <v>565</v>
      </c>
      <c r="G337" s="215" t="s">
        <v>560</v>
      </c>
      <c r="H337" s="216">
        <v>1</v>
      </c>
      <c r="I337" s="217"/>
      <c r="J337" s="218">
        <f>ROUND(I337*H337,2)</f>
        <v>0</v>
      </c>
      <c r="K337" s="214" t="s">
        <v>114</v>
      </c>
      <c r="L337" s="45"/>
      <c r="M337" s="219" t="s">
        <v>19</v>
      </c>
      <c r="N337" s="220" t="s">
        <v>40</v>
      </c>
      <c r="O337" s="85"/>
      <c r="P337" s="221">
        <f>O337*H337</f>
        <v>0</v>
      </c>
      <c r="Q337" s="221">
        <v>0</v>
      </c>
      <c r="R337" s="221">
        <f>Q337*H337</f>
        <v>0</v>
      </c>
      <c r="S337" s="221">
        <v>0</v>
      </c>
      <c r="T337" s="22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3" t="s">
        <v>561</v>
      </c>
      <c r="AT337" s="223" t="s">
        <v>110</v>
      </c>
      <c r="AU337" s="223" t="s">
        <v>76</v>
      </c>
      <c r="AY337" s="18" t="s">
        <v>108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8" t="s">
        <v>74</v>
      </c>
      <c r="BK337" s="224">
        <f>ROUND(I337*H337,2)</f>
        <v>0</v>
      </c>
      <c r="BL337" s="18" t="s">
        <v>561</v>
      </c>
      <c r="BM337" s="223" t="s">
        <v>566</v>
      </c>
    </row>
    <row r="338" s="12" customFormat="1" ht="22.8" customHeight="1">
      <c r="A338" s="12"/>
      <c r="B338" s="196"/>
      <c r="C338" s="197"/>
      <c r="D338" s="198" t="s">
        <v>68</v>
      </c>
      <c r="E338" s="210" t="s">
        <v>567</v>
      </c>
      <c r="F338" s="210" t="s">
        <v>568</v>
      </c>
      <c r="G338" s="197"/>
      <c r="H338" s="197"/>
      <c r="I338" s="200"/>
      <c r="J338" s="211">
        <f>BK338</f>
        <v>0</v>
      </c>
      <c r="K338" s="197"/>
      <c r="L338" s="202"/>
      <c r="M338" s="203"/>
      <c r="N338" s="204"/>
      <c r="O338" s="204"/>
      <c r="P338" s="205">
        <f>SUM(P339:P344)</f>
        <v>0</v>
      </c>
      <c r="Q338" s="204"/>
      <c r="R338" s="205">
        <f>SUM(R339:R344)</f>
        <v>0</v>
      </c>
      <c r="S338" s="204"/>
      <c r="T338" s="206">
        <f>SUM(T339:T344)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7" t="s">
        <v>133</v>
      </c>
      <c r="AT338" s="208" t="s">
        <v>68</v>
      </c>
      <c r="AU338" s="208" t="s">
        <v>74</v>
      </c>
      <c r="AY338" s="207" t="s">
        <v>108</v>
      </c>
      <c r="BK338" s="209">
        <f>SUM(BK339:BK344)</f>
        <v>0</v>
      </c>
    </row>
    <row r="339" s="2" customFormat="1" ht="16.5" customHeight="1">
      <c r="A339" s="39"/>
      <c r="B339" s="40"/>
      <c r="C339" s="212" t="s">
        <v>569</v>
      </c>
      <c r="D339" s="212" t="s">
        <v>110</v>
      </c>
      <c r="E339" s="213" t="s">
        <v>570</v>
      </c>
      <c r="F339" s="214" t="s">
        <v>571</v>
      </c>
      <c r="G339" s="215" t="s">
        <v>560</v>
      </c>
      <c r="H339" s="216">
        <v>2</v>
      </c>
      <c r="I339" s="217"/>
      <c r="J339" s="218">
        <f>ROUND(I339*H339,2)</f>
        <v>0</v>
      </c>
      <c r="K339" s="214" t="s">
        <v>114</v>
      </c>
      <c r="L339" s="45"/>
      <c r="M339" s="219" t="s">
        <v>19</v>
      </c>
      <c r="N339" s="220" t="s">
        <v>40</v>
      </c>
      <c r="O339" s="85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3" t="s">
        <v>561</v>
      </c>
      <c r="AT339" s="223" t="s">
        <v>110</v>
      </c>
      <c r="AU339" s="223" t="s">
        <v>76</v>
      </c>
      <c r="AY339" s="18" t="s">
        <v>108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8" t="s">
        <v>74</v>
      </c>
      <c r="BK339" s="224">
        <f>ROUND(I339*H339,2)</f>
        <v>0</v>
      </c>
      <c r="BL339" s="18" t="s">
        <v>561</v>
      </c>
      <c r="BM339" s="223" t="s">
        <v>572</v>
      </c>
    </row>
    <row r="340" s="13" customFormat="1">
      <c r="A340" s="13"/>
      <c r="B340" s="229"/>
      <c r="C340" s="230"/>
      <c r="D340" s="225" t="s">
        <v>149</v>
      </c>
      <c r="E340" s="231" t="s">
        <v>19</v>
      </c>
      <c r="F340" s="232" t="s">
        <v>573</v>
      </c>
      <c r="G340" s="230"/>
      <c r="H340" s="231" t="s">
        <v>19</v>
      </c>
      <c r="I340" s="233"/>
      <c r="J340" s="230"/>
      <c r="K340" s="230"/>
      <c r="L340" s="234"/>
      <c r="M340" s="235"/>
      <c r="N340" s="236"/>
      <c r="O340" s="236"/>
      <c r="P340" s="236"/>
      <c r="Q340" s="236"/>
      <c r="R340" s="236"/>
      <c r="S340" s="236"/>
      <c r="T340" s="23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8" t="s">
        <v>149</v>
      </c>
      <c r="AU340" s="238" t="s">
        <v>76</v>
      </c>
      <c r="AV340" s="13" t="s">
        <v>74</v>
      </c>
      <c r="AW340" s="13" t="s">
        <v>31</v>
      </c>
      <c r="AX340" s="13" t="s">
        <v>69</v>
      </c>
      <c r="AY340" s="238" t="s">
        <v>108</v>
      </c>
    </row>
    <row r="341" s="14" customFormat="1">
      <c r="A341" s="14"/>
      <c r="B341" s="239"/>
      <c r="C341" s="240"/>
      <c r="D341" s="225" t="s">
        <v>149</v>
      </c>
      <c r="E341" s="241" t="s">
        <v>19</v>
      </c>
      <c r="F341" s="242" t="s">
        <v>74</v>
      </c>
      <c r="G341" s="240"/>
      <c r="H341" s="243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149</v>
      </c>
      <c r="AU341" s="249" t="s">
        <v>76</v>
      </c>
      <c r="AV341" s="14" t="s">
        <v>76</v>
      </c>
      <c r="AW341" s="14" t="s">
        <v>31</v>
      </c>
      <c r="AX341" s="14" t="s">
        <v>69</v>
      </c>
      <c r="AY341" s="249" t="s">
        <v>108</v>
      </c>
    </row>
    <row r="342" s="13" customFormat="1">
      <c r="A342" s="13"/>
      <c r="B342" s="229"/>
      <c r="C342" s="230"/>
      <c r="D342" s="225" t="s">
        <v>149</v>
      </c>
      <c r="E342" s="231" t="s">
        <v>19</v>
      </c>
      <c r="F342" s="232" t="s">
        <v>574</v>
      </c>
      <c r="G342" s="230"/>
      <c r="H342" s="231" t="s">
        <v>19</v>
      </c>
      <c r="I342" s="233"/>
      <c r="J342" s="230"/>
      <c r="K342" s="230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149</v>
      </c>
      <c r="AU342" s="238" t="s">
        <v>76</v>
      </c>
      <c r="AV342" s="13" t="s">
        <v>74</v>
      </c>
      <c r="AW342" s="13" t="s">
        <v>31</v>
      </c>
      <c r="AX342" s="13" t="s">
        <v>69</v>
      </c>
      <c r="AY342" s="238" t="s">
        <v>108</v>
      </c>
    </row>
    <row r="343" s="14" customFormat="1">
      <c r="A343" s="14"/>
      <c r="B343" s="239"/>
      <c r="C343" s="240"/>
      <c r="D343" s="225" t="s">
        <v>149</v>
      </c>
      <c r="E343" s="241" t="s">
        <v>19</v>
      </c>
      <c r="F343" s="242" t="s">
        <v>74</v>
      </c>
      <c r="G343" s="240"/>
      <c r="H343" s="243">
        <v>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149</v>
      </c>
      <c r="AU343" s="249" t="s">
        <v>76</v>
      </c>
      <c r="AV343" s="14" t="s">
        <v>76</v>
      </c>
      <c r="AW343" s="14" t="s">
        <v>31</v>
      </c>
      <c r="AX343" s="14" t="s">
        <v>69</v>
      </c>
      <c r="AY343" s="249" t="s">
        <v>108</v>
      </c>
    </row>
    <row r="344" s="15" customFormat="1">
      <c r="A344" s="15"/>
      <c r="B344" s="250"/>
      <c r="C344" s="251"/>
      <c r="D344" s="225" t="s">
        <v>149</v>
      </c>
      <c r="E344" s="252" t="s">
        <v>19</v>
      </c>
      <c r="F344" s="253" t="s">
        <v>158</v>
      </c>
      <c r="G344" s="251"/>
      <c r="H344" s="254">
        <v>2</v>
      </c>
      <c r="I344" s="255"/>
      <c r="J344" s="251"/>
      <c r="K344" s="251"/>
      <c r="L344" s="256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0" t="s">
        <v>149</v>
      </c>
      <c r="AU344" s="260" t="s">
        <v>76</v>
      </c>
      <c r="AV344" s="15" t="s">
        <v>115</v>
      </c>
      <c r="AW344" s="15" t="s">
        <v>31</v>
      </c>
      <c r="AX344" s="15" t="s">
        <v>74</v>
      </c>
      <c r="AY344" s="260" t="s">
        <v>108</v>
      </c>
    </row>
    <row r="345" s="2" customFormat="1" ht="6.96" customHeight="1">
      <c r="A345" s="39"/>
      <c r="B345" s="60"/>
      <c r="C345" s="61"/>
      <c r="D345" s="61"/>
      <c r="E345" s="61"/>
      <c r="F345" s="61"/>
      <c r="G345" s="61"/>
      <c r="H345" s="61"/>
      <c r="I345" s="161"/>
      <c r="J345" s="61"/>
      <c r="K345" s="61"/>
      <c r="L345" s="45"/>
      <c r="M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</row>
  </sheetData>
  <sheetProtection sheet="1" autoFilter="0" formatColumns="0" formatRows="0" objects="1" scenarios="1" spinCount="100000" saltValue="lm8ZUSYgb1bHXVzI6DEe7fez7kcftZNWa5BJNpnYi1HsRajXvKEveb++1SXBHnj4raRFTylBNH9+MmRJKAZcSw==" hashValue="0v97eEm63V7ta6H+WIPAZFcuDnb2mHcjS/svywk15rOLoEJ89AbhoUVIRiV9wQbciVmgOtgttofk9pRzmdzO6w==" algorithmName="SHA-512" password="CC35"/>
  <autoFilter ref="C83:K344"/>
  <mergeCells count="6">
    <mergeCell ref="E7:H7"/>
    <mergeCell ref="E16:H16"/>
    <mergeCell ref="E25:H25"/>
    <mergeCell ref="E46:H46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575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576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577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578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579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580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581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582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583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584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585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73</v>
      </c>
      <c r="F18" s="285" t="s">
        <v>586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587</v>
      </c>
      <c r="F19" s="285" t="s">
        <v>588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589</v>
      </c>
      <c r="F20" s="285" t="s">
        <v>590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591</v>
      </c>
      <c r="F21" s="285" t="s">
        <v>592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593</v>
      </c>
      <c r="F22" s="285" t="s">
        <v>594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595</v>
      </c>
      <c r="F23" s="285" t="s">
        <v>596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597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598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599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600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601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602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603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604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605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94</v>
      </c>
      <c r="F36" s="285"/>
      <c r="G36" s="285" t="s">
        <v>606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607</v>
      </c>
      <c r="F37" s="285"/>
      <c r="G37" s="285" t="s">
        <v>608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50</v>
      </c>
      <c r="F38" s="285"/>
      <c r="G38" s="285" t="s">
        <v>609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51</v>
      </c>
      <c r="F39" s="285"/>
      <c r="G39" s="285" t="s">
        <v>610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95</v>
      </c>
      <c r="F40" s="285"/>
      <c r="G40" s="285" t="s">
        <v>611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96</v>
      </c>
      <c r="F41" s="285"/>
      <c r="G41" s="285" t="s">
        <v>612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613</v>
      </c>
      <c r="F42" s="285"/>
      <c r="G42" s="285" t="s">
        <v>614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615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616</v>
      </c>
      <c r="F44" s="285"/>
      <c r="G44" s="285" t="s">
        <v>617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98</v>
      </c>
      <c r="F45" s="285"/>
      <c r="G45" s="285" t="s">
        <v>618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619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620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621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622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623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624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625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626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627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628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629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630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631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632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633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634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635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636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637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638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639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640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641</v>
      </c>
      <c r="D76" s="303"/>
      <c r="E76" s="303"/>
      <c r="F76" s="303" t="s">
        <v>642</v>
      </c>
      <c r="G76" s="304"/>
      <c r="H76" s="303" t="s">
        <v>51</v>
      </c>
      <c r="I76" s="303" t="s">
        <v>54</v>
      </c>
      <c r="J76" s="303" t="s">
        <v>643</v>
      </c>
      <c r="K76" s="302"/>
    </row>
    <row r="77" s="1" customFormat="1" ht="17.25" customHeight="1">
      <c r="B77" s="300"/>
      <c r="C77" s="305" t="s">
        <v>644</v>
      </c>
      <c r="D77" s="305"/>
      <c r="E77" s="305"/>
      <c r="F77" s="306" t="s">
        <v>645</v>
      </c>
      <c r="G77" s="307"/>
      <c r="H77" s="305"/>
      <c r="I77" s="305"/>
      <c r="J77" s="305" t="s">
        <v>646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50</v>
      </c>
      <c r="D79" s="308"/>
      <c r="E79" s="308"/>
      <c r="F79" s="310" t="s">
        <v>647</v>
      </c>
      <c r="G79" s="309"/>
      <c r="H79" s="288" t="s">
        <v>648</v>
      </c>
      <c r="I79" s="288" t="s">
        <v>649</v>
      </c>
      <c r="J79" s="288">
        <v>20</v>
      </c>
      <c r="K79" s="302"/>
    </row>
    <row r="80" s="1" customFormat="1" ht="15" customHeight="1">
      <c r="B80" s="300"/>
      <c r="C80" s="288" t="s">
        <v>650</v>
      </c>
      <c r="D80" s="288"/>
      <c r="E80" s="288"/>
      <c r="F80" s="310" t="s">
        <v>647</v>
      </c>
      <c r="G80" s="309"/>
      <c r="H80" s="288" t="s">
        <v>651</v>
      </c>
      <c r="I80" s="288" t="s">
        <v>649</v>
      </c>
      <c r="J80" s="288">
        <v>120</v>
      </c>
      <c r="K80" s="302"/>
    </row>
    <row r="81" s="1" customFormat="1" ht="15" customHeight="1">
      <c r="B81" s="311"/>
      <c r="C81" s="288" t="s">
        <v>652</v>
      </c>
      <c r="D81" s="288"/>
      <c r="E81" s="288"/>
      <c r="F81" s="310" t="s">
        <v>653</v>
      </c>
      <c r="G81" s="309"/>
      <c r="H81" s="288" t="s">
        <v>654</v>
      </c>
      <c r="I81" s="288" t="s">
        <v>649</v>
      </c>
      <c r="J81" s="288">
        <v>50</v>
      </c>
      <c r="K81" s="302"/>
    </row>
    <row r="82" s="1" customFormat="1" ht="15" customHeight="1">
      <c r="B82" s="311"/>
      <c r="C82" s="288" t="s">
        <v>655</v>
      </c>
      <c r="D82" s="288"/>
      <c r="E82" s="288"/>
      <c r="F82" s="310" t="s">
        <v>647</v>
      </c>
      <c r="G82" s="309"/>
      <c r="H82" s="288" t="s">
        <v>656</v>
      </c>
      <c r="I82" s="288" t="s">
        <v>657</v>
      </c>
      <c r="J82" s="288"/>
      <c r="K82" s="302"/>
    </row>
    <row r="83" s="1" customFormat="1" ht="15" customHeight="1">
      <c r="B83" s="311"/>
      <c r="C83" s="312" t="s">
        <v>658</v>
      </c>
      <c r="D83" s="312"/>
      <c r="E83" s="312"/>
      <c r="F83" s="313" t="s">
        <v>653</v>
      </c>
      <c r="G83" s="312"/>
      <c r="H83" s="312" t="s">
        <v>659</v>
      </c>
      <c r="I83" s="312" t="s">
        <v>649</v>
      </c>
      <c r="J83" s="312">
        <v>15</v>
      </c>
      <c r="K83" s="302"/>
    </row>
    <row r="84" s="1" customFormat="1" ht="15" customHeight="1">
      <c r="B84" s="311"/>
      <c r="C84" s="312" t="s">
        <v>660</v>
      </c>
      <c r="D84" s="312"/>
      <c r="E84" s="312"/>
      <c r="F84" s="313" t="s">
        <v>653</v>
      </c>
      <c r="G84" s="312"/>
      <c r="H84" s="312" t="s">
        <v>661</v>
      </c>
      <c r="I84" s="312" t="s">
        <v>649</v>
      </c>
      <c r="J84" s="312">
        <v>15</v>
      </c>
      <c r="K84" s="302"/>
    </row>
    <row r="85" s="1" customFormat="1" ht="15" customHeight="1">
      <c r="B85" s="311"/>
      <c r="C85" s="312" t="s">
        <v>662</v>
      </c>
      <c r="D85" s="312"/>
      <c r="E85" s="312"/>
      <c r="F85" s="313" t="s">
        <v>653</v>
      </c>
      <c r="G85" s="312"/>
      <c r="H85" s="312" t="s">
        <v>663</v>
      </c>
      <c r="I85" s="312" t="s">
        <v>649</v>
      </c>
      <c r="J85" s="312">
        <v>20</v>
      </c>
      <c r="K85" s="302"/>
    </row>
    <row r="86" s="1" customFormat="1" ht="15" customHeight="1">
      <c r="B86" s="311"/>
      <c r="C86" s="312" t="s">
        <v>664</v>
      </c>
      <c r="D86" s="312"/>
      <c r="E86" s="312"/>
      <c r="F86" s="313" t="s">
        <v>653</v>
      </c>
      <c r="G86" s="312"/>
      <c r="H86" s="312" t="s">
        <v>665</v>
      </c>
      <c r="I86" s="312" t="s">
        <v>649</v>
      </c>
      <c r="J86" s="312">
        <v>20</v>
      </c>
      <c r="K86" s="302"/>
    </row>
    <row r="87" s="1" customFormat="1" ht="15" customHeight="1">
      <c r="B87" s="311"/>
      <c r="C87" s="288" t="s">
        <v>666</v>
      </c>
      <c r="D87" s="288"/>
      <c r="E87" s="288"/>
      <c r="F87" s="310" t="s">
        <v>653</v>
      </c>
      <c r="G87" s="309"/>
      <c r="H87" s="288" t="s">
        <v>667</v>
      </c>
      <c r="I87" s="288" t="s">
        <v>649</v>
      </c>
      <c r="J87" s="288">
        <v>50</v>
      </c>
      <c r="K87" s="302"/>
    </row>
    <row r="88" s="1" customFormat="1" ht="15" customHeight="1">
      <c r="B88" s="311"/>
      <c r="C88" s="288" t="s">
        <v>668</v>
      </c>
      <c r="D88" s="288"/>
      <c r="E88" s="288"/>
      <c r="F88" s="310" t="s">
        <v>653</v>
      </c>
      <c r="G88" s="309"/>
      <c r="H88" s="288" t="s">
        <v>669</v>
      </c>
      <c r="I88" s="288" t="s">
        <v>649</v>
      </c>
      <c r="J88" s="288">
        <v>20</v>
      </c>
      <c r="K88" s="302"/>
    </row>
    <row r="89" s="1" customFormat="1" ht="15" customHeight="1">
      <c r="B89" s="311"/>
      <c r="C89" s="288" t="s">
        <v>670</v>
      </c>
      <c r="D89" s="288"/>
      <c r="E89" s="288"/>
      <c r="F89" s="310" t="s">
        <v>653</v>
      </c>
      <c r="G89" s="309"/>
      <c r="H89" s="288" t="s">
        <v>671</v>
      </c>
      <c r="I89" s="288" t="s">
        <v>649</v>
      </c>
      <c r="J89" s="288">
        <v>20</v>
      </c>
      <c r="K89" s="302"/>
    </row>
    <row r="90" s="1" customFormat="1" ht="15" customHeight="1">
      <c r="B90" s="311"/>
      <c r="C90" s="288" t="s">
        <v>672</v>
      </c>
      <c r="D90" s="288"/>
      <c r="E90" s="288"/>
      <c r="F90" s="310" t="s">
        <v>653</v>
      </c>
      <c r="G90" s="309"/>
      <c r="H90" s="288" t="s">
        <v>673</v>
      </c>
      <c r="I90" s="288" t="s">
        <v>649</v>
      </c>
      <c r="J90" s="288">
        <v>50</v>
      </c>
      <c r="K90" s="302"/>
    </row>
    <row r="91" s="1" customFormat="1" ht="15" customHeight="1">
      <c r="B91" s="311"/>
      <c r="C91" s="288" t="s">
        <v>674</v>
      </c>
      <c r="D91" s="288"/>
      <c r="E91" s="288"/>
      <c r="F91" s="310" t="s">
        <v>653</v>
      </c>
      <c r="G91" s="309"/>
      <c r="H91" s="288" t="s">
        <v>674</v>
      </c>
      <c r="I91" s="288" t="s">
        <v>649</v>
      </c>
      <c r="J91" s="288">
        <v>50</v>
      </c>
      <c r="K91" s="302"/>
    </row>
    <row r="92" s="1" customFormat="1" ht="15" customHeight="1">
      <c r="B92" s="311"/>
      <c r="C92" s="288" t="s">
        <v>675</v>
      </c>
      <c r="D92" s="288"/>
      <c r="E92" s="288"/>
      <c r="F92" s="310" t="s">
        <v>653</v>
      </c>
      <c r="G92" s="309"/>
      <c r="H92" s="288" t="s">
        <v>676</v>
      </c>
      <c r="I92" s="288" t="s">
        <v>649</v>
      </c>
      <c r="J92" s="288">
        <v>255</v>
      </c>
      <c r="K92" s="302"/>
    </row>
    <row r="93" s="1" customFormat="1" ht="15" customHeight="1">
      <c r="B93" s="311"/>
      <c r="C93" s="288" t="s">
        <v>677</v>
      </c>
      <c r="D93" s="288"/>
      <c r="E93" s="288"/>
      <c r="F93" s="310" t="s">
        <v>647</v>
      </c>
      <c r="G93" s="309"/>
      <c r="H93" s="288" t="s">
        <v>678</v>
      </c>
      <c r="I93" s="288" t="s">
        <v>679</v>
      </c>
      <c r="J93" s="288"/>
      <c r="K93" s="302"/>
    </row>
    <row r="94" s="1" customFormat="1" ht="15" customHeight="1">
      <c r="B94" s="311"/>
      <c r="C94" s="288" t="s">
        <v>680</v>
      </c>
      <c r="D94" s="288"/>
      <c r="E94" s="288"/>
      <c r="F94" s="310" t="s">
        <v>647</v>
      </c>
      <c r="G94" s="309"/>
      <c r="H94" s="288" t="s">
        <v>681</v>
      </c>
      <c r="I94" s="288" t="s">
        <v>682</v>
      </c>
      <c r="J94" s="288"/>
      <c r="K94" s="302"/>
    </row>
    <row r="95" s="1" customFormat="1" ht="15" customHeight="1">
      <c r="B95" s="311"/>
      <c r="C95" s="288" t="s">
        <v>683</v>
      </c>
      <c r="D95" s="288"/>
      <c r="E95" s="288"/>
      <c r="F95" s="310" t="s">
        <v>647</v>
      </c>
      <c r="G95" s="309"/>
      <c r="H95" s="288" t="s">
        <v>683</v>
      </c>
      <c r="I95" s="288" t="s">
        <v>682</v>
      </c>
      <c r="J95" s="288"/>
      <c r="K95" s="302"/>
    </row>
    <row r="96" s="1" customFormat="1" ht="15" customHeight="1">
      <c r="B96" s="311"/>
      <c r="C96" s="288" t="s">
        <v>35</v>
      </c>
      <c r="D96" s="288"/>
      <c r="E96" s="288"/>
      <c r="F96" s="310" t="s">
        <v>647</v>
      </c>
      <c r="G96" s="309"/>
      <c r="H96" s="288" t="s">
        <v>684</v>
      </c>
      <c r="I96" s="288" t="s">
        <v>682</v>
      </c>
      <c r="J96" s="288"/>
      <c r="K96" s="302"/>
    </row>
    <row r="97" s="1" customFormat="1" ht="15" customHeight="1">
      <c r="B97" s="311"/>
      <c r="C97" s="288" t="s">
        <v>45</v>
      </c>
      <c r="D97" s="288"/>
      <c r="E97" s="288"/>
      <c r="F97" s="310" t="s">
        <v>647</v>
      </c>
      <c r="G97" s="309"/>
      <c r="H97" s="288" t="s">
        <v>685</v>
      </c>
      <c r="I97" s="288" t="s">
        <v>682</v>
      </c>
      <c r="J97" s="288"/>
      <c r="K97" s="302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686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641</v>
      </c>
      <c r="D103" s="303"/>
      <c r="E103" s="303"/>
      <c r="F103" s="303" t="s">
        <v>642</v>
      </c>
      <c r="G103" s="304"/>
      <c r="H103" s="303" t="s">
        <v>51</v>
      </c>
      <c r="I103" s="303" t="s">
        <v>54</v>
      </c>
      <c r="J103" s="303" t="s">
        <v>643</v>
      </c>
      <c r="K103" s="302"/>
    </row>
    <row r="104" s="1" customFormat="1" ht="17.25" customHeight="1">
      <c r="B104" s="300"/>
      <c r="C104" s="305" t="s">
        <v>644</v>
      </c>
      <c r="D104" s="305"/>
      <c r="E104" s="305"/>
      <c r="F104" s="306" t="s">
        <v>645</v>
      </c>
      <c r="G104" s="307"/>
      <c r="H104" s="305"/>
      <c r="I104" s="305"/>
      <c r="J104" s="305" t="s">
        <v>646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19"/>
      <c r="H105" s="303"/>
      <c r="I105" s="303"/>
      <c r="J105" s="303"/>
      <c r="K105" s="302"/>
    </row>
    <row r="106" s="1" customFormat="1" ht="15" customHeight="1">
      <c r="B106" s="300"/>
      <c r="C106" s="288" t="s">
        <v>50</v>
      </c>
      <c r="D106" s="308"/>
      <c r="E106" s="308"/>
      <c r="F106" s="310" t="s">
        <v>647</v>
      </c>
      <c r="G106" s="319"/>
      <c r="H106" s="288" t="s">
        <v>687</v>
      </c>
      <c r="I106" s="288" t="s">
        <v>649</v>
      </c>
      <c r="J106" s="288">
        <v>20</v>
      </c>
      <c r="K106" s="302"/>
    </row>
    <row r="107" s="1" customFormat="1" ht="15" customHeight="1">
      <c r="B107" s="300"/>
      <c r="C107" s="288" t="s">
        <v>650</v>
      </c>
      <c r="D107" s="288"/>
      <c r="E107" s="288"/>
      <c r="F107" s="310" t="s">
        <v>647</v>
      </c>
      <c r="G107" s="288"/>
      <c r="H107" s="288" t="s">
        <v>687</v>
      </c>
      <c r="I107" s="288" t="s">
        <v>649</v>
      </c>
      <c r="J107" s="288">
        <v>120</v>
      </c>
      <c r="K107" s="302"/>
    </row>
    <row r="108" s="1" customFormat="1" ht="15" customHeight="1">
      <c r="B108" s="311"/>
      <c r="C108" s="288" t="s">
        <v>652</v>
      </c>
      <c r="D108" s="288"/>
      <c r="E108" s="288"/>
      <c r="F108" s="310" t="s">
        <v>653</v>
      </c>
      <c r="G108" s="288"/>
      <c r="H108" s="288" t="s">
        <v>687</v>
      </c>
      <c r="I108" s="288" t="s">
        <v>649</v>
      </c>
      <c r="J108" s="288">
        <v>50</v>
      </c>
      <c r="K108" s="302"/>
    </row>
    <row r="109" s="1" customFormat="1" ht="15" customHeight="1">
      <c r="B109" s="311"/>
      <c r="C109" s="288" t="s">
        <v>655</v>
      </c>
      <c r="D109" s="288"/>
      <c r="E109" s="288"/>
      <c r="F109" s="310" t="s">
        <v>647</v>
      </c>
      <c r="G109" s="288"/>
      <c r="H109" s="288" t="s">
        <v>687</v>
      </c>
      <c r="I109" s="288" t="s">
        <v>657</v>
      </c>
      <c r="J109" s="288"/>
      <c r="K109" s="302"/>
    </row>
    <row r="110" s="1" customFormat="1" ht="15" customHeight="1">
      <c r="B110" s="311"/>
      <c r="C110" s="288" t="s">
        <v>666</v>
      </c>
      <c r="D110" s="288"/>
      <c r="E110" s="288"/>
      <c r="F110" s="310" t="s">
        <v>653</v>
      </c>
      <c r="G110" s="288"/>
      <c r="H110" s="288" t="s">
        <v>687</v>
      </c>
      <c r="I110" s="288" t="s">
        <v>649</v>
      </c>
      <c r="J110" s="288">
        <v>50</v>
      </c>
      <c r="K110" s="302"/>
    </row>
    <row r="111" s="1" customFormat="1" ht="15" customHeight="1">
      <c r="B111" s="311"/>
      <c r="C111" s="288" t="s">
        <v>674</v>
      </c>
      <c r="D111" s="288"/>
      <c r="E111" s="288"/>
      <c r="F111" s="310" t="s">
        <v>653</v>
      </c>
      <c r="G111" s="288"/>
      <c r="H111" s="288" t="s">
        <v>687</v>
      </c>
      <c r="I111" s="288" t="s">
        <v>649</v>
      </c>
      <c r="J111" s="288">
        <v>50</v>
      </c>
      <c r="K111" s="302"/>
    </row>
    <row r="112" s="1" customFormat="1" ht="15" customHeight="1">
      <c r="B112" s="311"/>
      <c r="C112" s="288" t="s">
        <v>672</v>
      </c>
      <c r="D112" s="288"/>
      <c r="E112" s="288"/>
      <c r="F112" s="310" t="s">
        <v>653</v>
      </c>
      <c r="G112" s="288"/>
      <c r="H112" s="288" t="s">
        <v>687</v>
      </c>
      <c r="I112" s="288" t="s">
        <v>649</v>
      </c>
      <c r="J112" s="288">
        <v>50</v>
      </c>
      <c r="K112" s="302"/>
    </row>
    <row r="113" s="1" customFormat="1" ht="15" customHeight="1">
      <c r="B113" s="311"/>
      <c r="C113" s="288" t="s">
        <v>50</v>
      </c>
      <c r="D113" s="288"/>
      <c r="E113" s="288"/>
      <c r="F113" s="310" t="s">
        <v>647</v>
      </c>
      <c r="G113" s="288"/>
      <c r="H113" s="288" t="s">
        <v>688</v>
      </c>
      <c r="I113" s="288" t="s">
        <v>649</v>
      </c>
      <c r="J113" s="288">
        <v>20</v>
      </c>
      <c r="K113" s="302"/>
    </row>
    <row r="114" s="1" customFormat="1" ht="15" customHeight="1">
      <c r="B114" s="311"/>
      <c r="C114" s="288" t="s">
        <v>689</v>
      </c>
      <c r="D114" s="288"/>
      <c r="E114" s="288"/>
      <c r="F114" s="310" t="s">
        <v>647</v>
      </c>
      <c r="G114" s="288"/>
      <c r="H114" s="288" t="s">
        <v>690</v>
      </c>
      <c r="I114" s="288" t="s">
        <v>649</v>
      </c>
      <c r="J114" s="288">
        <v>120</v>
      </c>
      <c r="K114" s="302"/>
    </row>
    <row r="115" s="1" customFormat="1" ht="15" customHeight="1">
      <c r="B115" s="311"/>
      <c r="C115" s="288" t="s">
        <v>35</v>
      </c>
      <c r="D115" s="288"/>
      <c r="E115" s="288"/>
      <c r="F115" s="310" t="s">
        <v>647</v>
      </c>
      <c r="G115" s="288"/>
      <c r="H115" s="288" t="s">
        <v>691</v>
      </c>
      <c r="I115" s="288" t="s">
        <v>682</v>
      </c>
      <c r="J115" s="288"/>
      <c r="K115" s="302"/>
    </row>
    <row r="116" s="1" customFormat="1" ht="15" customHeight="1">
      <c r="B116" s="311"/>
      <c r="C116" s="288" t="s">
        <v>45</v>
      </c>
      <c r="D116" s="288"/>
      <c r="E116" s="288"/>
      <c r="F116" s="310" t="s">
        <v>647</v>
      </c>
      <c r="G116" s="288"/>
      <c r="H116" s="288" t="s">
        <v>692</v>
      </c>
      <c r="I116" s="288" t="s">
        <v>682</v>
      </c>
      <c r="J116" s="288"/>
      <c r="K116" s="302"/>
    </row>
    <row r="117" s="1" customFormat="1" ht="15" customHeight="1">
      <c r="B117" s="311"/>
      <c r="C117" s="288" t="s">
        <v>54</v>
      </c>
      <c r="D117" s="288"/>
      <c r="E117" s="288"/>
      <c r="F117" s="310" t="s">
        <v>647</v>
      </c>
      <c r="G117" s="288"/>
      <c r="H117" s="288" t="s">
        <v>693</v>
      </c>
      <c r="I117" s="288" t="s">
        <v>694</v>
      </c>
      <c r="J117" s="288"/>
      <c r="K117" s="302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285"/>
      <c r="D119" s="285"/>
      <c r="E119" s="285"/>
      <c r="F119" s="322"/>
      <c r="G119" s="285"/>
      <c r="H119" s="285"/>
      <c r="I119" s="285"/>
      <c r="J119" s="285"/>
      <c r="K119" s="321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9" t="s">
        <v>695</v>
      </c>
      <c r="D122" s="279"/>
      <c r="E122" s="279"/>
      <c r="F122" s="279"/>
      <c r="G122" s="279"/>
      <c r="H122" s="279"/>
      <c r="I122" s="279"/>
      <c r="J122" s="279"/>
      <c r="K122" s="327"/>
    </row>
    <row r="123" s="1" customFormat="1" ht="17.25" customHeight="1">
      <c r="B123" s="328"/>
      <c r="C123" s="303" t="s">
        <v>641</v>
      </c>
      <c r="D123" s="303"/>
      <c r="E123" s="303"/>
      <c r="F123" s="303" t="s">
        <v>642</v>
      </c>
      <c r="G123" s="304"/>
      <c r="H123" s="303" t="s">
        <v>51</v>
      </c>
      <c r="I123" s="303" t="s">
        <v>54</v>
      </c>
      <c r="J123" s="303" t="s">
        <v>643</v>
      </c>
      <c r="K123" s="329"/>
    </row>
    <row r="124" s="1" customFormat="1" ht="17.25" customHeight="1">
      <c r="B124" s="328"/>
      <c r="C124" s="305" t="s">
        <v>644</v>
      </c>
      <c r="D124" s="305"/>
      <c r="E124" s="305"/>
      <c r="F124" s="306" t="s">
        <v>645</v>
      </c>
      <c r="G124" s="307"/>
      <c r="H124" s="305"/>
      <c r="I124" s="305"/>
      <c r="J124" s="305" t="s">
        <v>646</v>
      </c>
      <c r="K124" s="329"/>
    </row>
    <row r="125" s="1" customFormat="1" ht="5.25" customHeight="1">
      <c r="B125" s="330"/>
      <c r="C125" s="308"/>
      <c r="D125" s="308"/>
      <c r="E125" s="308"/>
      <c r="F125" s="308"/>
      <c r="G125" s="288"/>
      <c r="H125" s="308"/>
      <c r="I125" s="308"/>
      <c r="J125" s="308"/>
      <c r="K125" s="331"/>
    </row>
    <row r="126" s="1" customFormat="1" ht="15" customHeight="1">
      <c r="B126" s="330"/>
      <c r="C126" s="288" t="s">
        <v>650</v>
      </c>
      <c r="D126" s="308"/>
      <c r="E126" s="308"/>
      <c r="F126" s="310" t="s">
        <v>647</v>
      </c>
      <c r="G126" s="288"/>
      <c r="H126" s="288" t="s">
        <v>687</v>
      </c>
      <c r="I126" s="288" t="s">
        <v>649</v>
      </c>
      <c r="J126" s="288">
        <v>120</v>
      </c>
      <c r="K126" s="332"/>
    </row>
    <row r="127" s="1" customFormat="1" ht="15" customHeight="1">
      <c r="B127" s="330"/>
      <c r="C127" s="288" t="s">
        <v>696</v>
      </c>
      <c r="D127" s="288"/>
      <c r="E127" s="288"/>
      <c r="F127" s="310" t="s">
        <v>647</v>
      </c>
      <c r="G127" s="288"/>
      <c r="H127" s="288" t="s">
        <v>697</v>
      </c>
      <c r="I127" s="288" t="s">
        <v>649</v>
      </c>
      <c r="J127" s="288" t="s">
        <v>698</v>
      </c>
      <c r="K127" s="332"/>
    </row>
    <row r="128" s="1" customFormat="1" ht="15" customHeight="1">
      <c r="B128" s="330"/>
      <c r="C128" s="288" t="s">
        <v>595</v>
      </c>
      <c r="D128" s="288"/>
      <c r="E128" s="288"/>
      <c r="F128" s="310" t="s">
        <v>647</v>
      </c>
      <c r="G128" s="288"/>
      <c r="H128" s="288" t="s">
        <v>699</v>
      </c>
      <c r="I128" s="288" t="s">
        <v>649</v>
      </c>
      <c r="J128" s="288" t="s">
        <v>698</v>
      </c>
      <c r="K128" s="332"/>
    </row>
    <row r="129" s="1" customFormat="1" ht="15" customHeight="1">
      <c r="B129" s="330"/>
      <c r="C129" s="288" t="s">
        <v>658</v>
      </c>
      <c r="D129" s="288"/>
      <c r="E129" s="288"/>
      <c r="F129" s="310" t="s">
        <v>653</v>
      </c>
      <c r="G129" s="288"/>
      <c r="H129" s="288" t="s">
        <v>659</v>
      </c>
      <c r="I129" s="288" t="s">
        <v>649</v>
      </c>
      <c r="J129" s="288">
        <v>15</v>
      </c>
      <c r="K129" s="332"/>
    </row>
    <row r="130" s="1" customFormat="1" ht="15" customHeight="1">
      <c r="B130" s="330"/>
      <c r="C130" s="312" t="s">
        <v>660</v>
      </c>
      <c r="D130" s="312"/>
      <c r="E130" s="312"/>
      <c r="F130" s="313" t="s">
        <v>653</v>
      </c>
      <c r="G130" s="312"/>
      <c r="H130" s="312" t="s">
        <v>661</v>
      </c>
      <c r="I130" s="312" t="s">
        <v>649</v>
      </c>
      <c r="J130" s="312">
        <v>15</v>
      </c>
      <c r="K130" s="332"/>
    </row>
    <row r="131" s="1" customFormat="1" ht="15" customHeight="1">
      <c r="B131" s="330"/>
      <c r="C131" s="312" t="s">
        <v>662</v>
      </c>
      <c r="D131" s="312"/>
      <c r="E131" s="312"/>
      <c r="F131" s="313" t="s">
        <v>653</v>
      </c>
      <c r="G131" s="312"/>
      <c r="H131" s="312" t="s">
        <v>663</v>
      </c>
      <c r="I131" s="312" t="s">
        <v>649</v>
      </c>
      <c r="J131" s="312">
        <v>20</v>
      </c>
      <c r="K131" s="332"/>
    </row>
    <row r="132" s="1" customFormat="1" ht="15" customHeight="1">
      <c r="B132" s="330"/>
      <c r="C132" s="312" t="s">
        <v>664</v>
      </c>
      <c r="D132" s="312"/>
      <c r="E132" s="312"/>
      <c r="F132" s="313" t="s">
        <v>653</v>
      </c>
      <c r="G132" s="312"/>
      <c r="H132" s="312" t="s">
        <v>665</v>
      </c>
      <c r="I132" s="312" t="s">
        <v>649</v>
      </c>
      <c r="J132" s="312">
        <v>20</v>
      </c>
      <c r="K132" s="332"/>
    </row>
    <row r="133" s="1" customFormat="1" ht="15" customHeight="1">
      <c r="B133" s="330"/>
      <c r="C133" s="288" t="s">
        <v>652</v>
      </c>
      <c r="D133" s="288"/>
      <c r="E133" s="288"/>
      <c r="F133" s="310" t="s">
        <v>653</v>
      </c>
      <c r="G133" s="288"/>
      <c r="H133" s="288" t="s">
        <v>687</v>
      </c>
      <c r="I133" s="288" t="s">
        <v>649</v>
      </c>
      <c r="J133" s="288">
        <v>50</v>
      </c>
      <c r="K133" s="332"/>
    </row>
    <row r="134" s="1" customFormat="1" ht="15" customHeight="1">
      <c r="B134" s="330"/>
      <c r="C134" s="288" t="s">
        <v>666</v>
      </c>
      <c r="D134" s="288"/>
      <c r="E134" s="288"/>
      <c r="F134" s="310" t="s">
        <v>653</v>
      </c>
      <c r="G134" s="288"/>
      <c r="H134" s="288" t="s">
        <v>687</v>
      </c>
      <c r="I134" s="288" t="s">
        <v>649</v>
      </c>
      <c r="J134" s="288">
        <v>50</v>
      </c>
      <c r="K134" s="332"/>
    </row>
    <row r="135" s="1" customFormat="1" ht="15" customHeight="1">
      <c r="B135" s="330"/>
      <c r="C135" s="288" t="s">
        <v>672</v>
      </c>
      <c r="D135" s="288"/>
      <c r="E135" s="288"/>
      <c r="F135" s="310" t="s">
        <v>653</v>
      </c>
      <c r="G135" s="288"/>
      <c r="H135" s="288" t="s">
        <v>687</v>
      </c>
      <c r="I135" s="288" t="s">
        <v>649</v>
      </c>
      <c r="J135" s="288">
        <v>50</v>
      </c>
      <c r="K135" s="332"/>
    </row>
    <row r="136" s="1" customFormat="1" ht="15" customHeight="1">
      <c r="B136" s="330"/>
      <c r="C136" s="288" t="s">
        <v>674</v>
      </c>
      <c r="D136" s="288"/>
      <c r="E136" s="288"/>
      <c r="F136" s="310" t="s">
        <v>653</v>
      </c>
      <c r="G136" s="288"/>
      <c r="H136" s="288" t="s">
        <v>687</v>
      </c>
      <c r="I136" s="288" t="s">
        <v>649</v>
      </c>
      <c r="J136" s="288">
        <v>50</v>
      </c>
      <c r="K136" s="332"/>
    </row>
    <row r="137" s="1" customFormat="1" ht="15" customHeight="1">
      <c r="B137" s="330"/>
      <c r="C137" s="288" t="s">
        <v>675</v>
      </c>
      <c r="D137" s="288"/>
      <c r="E137" s="288"/>
      <c r="F137" s="310" t="s">
        <v>653</v>
      </c>
      <c r="G137" s="288"/>
      <c r="H137" s="288" t="s">
        <v>700</v>
      </c>
      <c r="I137" s="288" t="s">
        <v>649</v>
      </c>
      <c r="J137" s="288">
        <v>255</v>
      </c>
      <c r="K137" s="332"/>
    </row>
    <row r="138" s="1" customFormat="1" ht="15" customHeight="1">
      <c r="B138" s="330"/>
      <c r="C138" s="288" t="s">
        <v>677</v>
      </c>
      <c r="D138" s="288"/>
      <c r="E138" s="288"/>
      <c r="F138" s="310" t="s">
        <v>647</v>
      </c>
      <c r="G138" s="288"/>
      <c r="H138" s="288" t="s">
        <v>701</v>
      </c>
      <c r="I138" s="288" t="s">
        <v>679</v>
      </c>
      <c r="J138" s="288"/>
      <c r="K138" s="332"/>
    </row>
    <row r="139" s="1" customFormat="1" ht="15" customHeight="1">
      <c r="B139" s="330"/>
      <c r="C139" s="288" t="s">
        <v>680</v>
      </c>
      <c r="D139" s="288"/>
      <c r="E139" s="288"/>
      <c r="F139" s="310" t="s">
        <v>647</v>
      </c>
      <c r="G139" s="288"/>
      <c r="H139" s="288" t="s">
        <v>702</v>
      </c>
      <c r="I139" s="288" t="s">
        <v>682</v>
      </c>
      <c r="J139" s="288"/>
      <c r="K139" s="332"/>
    </row>
    <row r="140" s="1" customFormat="1" ht="15" customHeight="1">
      <c r="B140" s="330"/>
      <c r="C140" s="288" t="s">
        <v>683</v>
      </c>
      <c r="D140" s="288"/>
      <c r="E140" s="288"/>
      <c r="F140" s="310" t="s">
        <v>647</v>
      </c>
      <c r="G140" s="288"/>
      <c r="H140" s="288" t="s">
        <v>683</v>
      </c>
      <c r="I140" s="288" t="s">
        <v>682</v>
      </c>
      <c r="J140" s="288"/>
      <c r="K140" s="332"/>
    </row>
    <row r="141" s="1" customFormat="1" ht="15" customHeight="1">
      <c r="B141" s="330"/>
      <c r="C141" s="288" t="s">
        <v>35</v>
      </c>
      <c r="D141" s="288"/>
      <c r="E141" s="288"/>
      <c r="F141" s="310" t="s">
        <v>647</v>
      </c>
      <c r="G141" s="288"/>
      <c r="H141" s="288" t="s">
        <v>703</v>
      </c>
      <c r="I141" s="288" t="s">
        <v>682</v>
      </c>
      <c r="J141" s="288"/>
      <c r="K141" s="332"/>
    </row>
    <row r="142" s="1" customFormat="1" ht="15" customHeight="1">
      <c r="B142" s="330"/>
      <c r="C142" s="288" t="s">
        <v>704</v>
      </c>
      <c r="D142" s="288"/>
      <c r="E142" s="288"/>
      <c r="F142" s="310" t="s">
        <v>647</v>
      </c>
      <c r="G142" s="288"/>
      <c r="H142" s="288" t="s">
        <v>705</v>
      </c>
      <c r="I142" s="288" t="s">
        <v>682</v>
      </c>
      <c r="J142" s="288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285"/>
      <c r="C144" s="285"/>
      <c r="D144" s="285"/>
      <c r="E144" s="285"/>
      <c r="F144" s="322"/>
      <c r="G144" s="285"/>
      <c r="H144" s="285"/>
      <c r="I144" s="285"/>
      <c r="J144" s="285"/>
      <c r="K144" s="285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706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641</v>
      </c>
      <c r="D148" s="303"/>
      <c r="E148" s="303"/>
      <c r="F148" s="303" t="s">
        <v>642</v>
      </c>
      <c r="G148" s="304"/>
      <c r="H148" s="303" t="s">
        <v>51</v>
      </c>
      <c r="I148" s="303" t="s">
        <v>54</v>
      </c>
      <c r="J148" s="303" t="s">
        <v>643</v>
      </c>
      <c r="K148" s="302"/>
    </row>
    <row r="149" s="1" customFormat="1" ht="17.25" customHeight="1">
      <c r="B149" s="300"/>
      <c r="C149" s="305" t="s">
        <v>644</v>
      </c>
      <c r="D149" s="305"/>
      <c r="E149" s="305"/>
      <c r="F149" s="306" t="s">
        <v>645</v>
      </c>
      <c r="G149" s="307"/>
      <c r="H149" s="305"/>
      <c r="I149" s="305"/>
      <c r="J149" s="305" t="s">
        <v>646</v>
      </c>
      <c r="K149" s="302"/>
    </row>
    <row r="150" s="1" customFormat="1" ht="5.25" customHeight="1">
      <c r="B150" s="311"/>
      <c r="C150" s="308"/>
      <c r="D150" s="308"/>
      <c r="E150" s="308"/>
      <c r="F150" s="308"/>
      <c r="G150" s="309"/>
      <c r="H150" s="308"/>
      <c r="I150" s="308"/>
      <c r="J150" s="308"/>
      <c r="K150" s="332"/>
    </row>
    <row r="151" s="1" customFormat="1" ht="15" customHeight="1">
      <c r="B151" s="311"/>
      <c r="C151" s="336" t="s">
        <v>650</v>
      </c>
      <c r="D151" s="288"/>
      <c r="E151" s="288"/>
      <c r="F151" s="337" t="s">
        <v>647</v>
      </c>
      <c r="G151" s="288"/>
      <c r="H151" s="336" t="s">
        <v>687</v>
      </c>
      <c r="I151" s="336" t="s">
        <v>649</v>
      </c>
      <c r="J151" s="336">
        <v>120</v>
      </c>
      <c r="K151" s="332"/>
    </row>
    <row r="152" s="1" customFormat="1" ht="15" customHeight="1">
      <c r="B152" s="311"/>
      <c r="C152" s="336" t="s">
        <v>696</v>
      </c>
      <c r="D152" s="288"/>
      <c r="E152" s="288"/>
      <c r="F152" s="337" t="s">
        <v>647</v>
      </c>
      <c r="G152" s="288"/>
      <c r="H152" s="336" t="s">
        <v>707</v>
      </c>
      <c r="I152" s="336" t="s">
        <v>649</v>
      </c>
      <c r="J152" s="336" t="s">
        <v>698</v>
      </c>
      <c r="K152" s="332"/>
    </row>
    <row r="153" s="1" customFormat="1" ht="15" customHeight="1">
      <c r="B153" s="311"/>
      <c r="C153" s="336" t="s">
        <v>595</v>
      </c>
      <c r="D153" s="288"/>
      <c r="E153" s="288"/>
      <c r="F153" s="337" t="s">
        <v>647</v>
      </c>
      <c r="G153" s="288"/>
      <c r="H153" s="336" t="s">
        <v>708</v>
      </c>
      <c r="I153" s="336" t="s">
        <v>649</v>
      </c>
      <c r="J153" s="336" t="s">
        <v>698</v>
      </c>
      <c r="K153" s="332"/>
    </row>
    <row r="154" s="1" customFormat="1" ht="15" customHeight="1">
      <c r="B154" s="311"/>
      <c r="C154" s="336" t="s">
        <v>652</v>
      </c>
      <c r="D154" s="288"/>
      <c r="E154" s="288"/>
      <c r="F154" s="337" t="s">
        <v>653</v>
      </c>
      <c r="G154" s="288"/>
      <c r="H154" s="336" t="s">
        <v>687</v>
      </c>
      <c r="I154" s="336" t="s">
        <v>649</v>
      </c>
      <c r="J154" s="336">
        <v>50</v>
      </c>
      <c r="K154" s="332"/>
    </row>
    <row r="155" s="1" customFormat="1" ht="15" customHeight="1">
      <c r="B155" s="311"/>
      <c r="C155" s="336" t="s">
        <v>655</v>
      </c>
      <c r="D155" s="288"/>
      <c r="E155" s="288"/>
      <c r="F155" s="337" t="s">
        <v>647</v>
      </c>
      <c r="G155" s="288"/>
      <c r="H155" s="336" t="s">
        <v>687</v>
      </c>
      <c r="I155" s="336" t="s">
        <v>657</v>
      </c>
      <c r="J155" s="336"/>
      <c r="K155" s="332"/>
    </row>
    <row r="156" s="1" customFormat="1" ht="15" customHeight="1">
      <c r="B156" s="311"/>
      <c r="C156" s="336" t="s">
        <v>666</v>
      </c>
      <c r="D156" s="288"/>
      <c r="E156" s="288"/>
      <c r="F156" s="337" t="s">
        <v>653</v>
      </c>
      <c r="G156" s="288"/>
      <c r="H156" s="336" t="s">
        <v>687</v>
      </c>
      <c r="I156" s="336" t="s">
        <v>649</v>
      </c>
      <c r="J156" s="336">
        <v>50</v>
      </c>
      <c r="K156" s="332"/>
    </row>
    <row r="157" s="1" customFormat="1" ht="15" customHeight="1">
      <c r="B157" s="311"/>
      <c r="C157" s="336" t="s">
        <v>674</v>
      </c>
      <c r="D157" s="288"/>
      <c r="E157" s="288"/>
      <c r="F157" s="337" t="s">
        <v>653</v>
      </c>
      <c r="G157" s="288"/>
      <c r="H157" s="336" t="s">
        <v>687</v>
      </c>
      <c r="I157" s="336" t="s">
        <v>649</v>
      </c>
      <c r="J157" s="336">
        <v>50</v>
      </c>
      <c r="K157" s="332"/>
    </row>
    <row r="158" s="1" customFormat="1" ht="15" customHeight="1">
      <c r="B158" s="311"/>
      <c r="C158" s="336" t="s">
        <v>672</v>
      </c>
      <c r="D158" s="288"/>
      <c r="E158" s="288"/>
      <c r="F158" s="337" t="s">
        <v>653</v>
      </c>
      <c r="G158" s="288"/>
      <c r="H158" s="336" t="s">
        <v>687</v>
      </c>
      <c r="I158" s="336" t="s">
        <v>649</v>
      </c>
      <c r="J158" s="336">
        <v>50</v>
      </c>
      <c r="K158" s="332"/>
    </row>
    <row r="159" s="1" customFormat="1" ht="15" customHeight="1">
      <c r="B159" s="311"/>
      <c r="C159" s="336" t="s">
        <v>79</v>
      </c>
      <c r="D159" s="288"/>
      <c r="E159" s="288"/>
      <c r="F159" s="337" t="s">
        <v>647</v>
      </c>
      <c r="G159" s="288"/>
      <c r="H159" s="336" t="s">
        <v>709</v>
      </c>
      <c r="I159" s="336" t="s">
        <v>649</v>
      </c>
      <c r="J159" s="336" t="s">
        <v>710</v>
      </c>
      <c r="K159" s="332"/>
    </row>
    <row r="160" s="1" customFormat="1" ht="15" customHeight="1">
      <c r="B160" s="311"/>
      <c r="C160" s="336" t="s">
        <v>711</v>
      </c>
      <c r="D160" s="288"/>
      <c r="E160" s="288"/>
      <c r="F160" s="337" t="s">
        <v>647</v>
      </c>
      <c r="G160" s="288"/>
      <c r="H160" s="336" t="s">
        <v>712</v>
      </c>
      <c r="I160" s="336" t="s">
        <v>682</v>
      </c>
      <c r="J160" s="336"/>
      <c r="K160" s="332"/>
    </row>
    <row r="161" s="1" customFormat="1" ht="15" customHeight="1">
      <c r="B161" s="338"/>
      <c r="C161" s="320"/>
      <c r="D161" s="320"/>
      <c r="E161" s="320"/>
      <c r="F161" s="320"/>
      <c r="G161" s="320"/>
      <c r="H161" s="320"/>
      <c r="I161" s="320"/>
      <c r="J161" s="320"/>
      <c r="K161" s="339"/>
    </row>
    <row r="162" s="1" customFormat="1" ht="18.75" customHeight="1">
      <c r="B162" s="285"/>
      <c r="C162" s="288"/>
      <c r="D162" s="288"/>
      <c r="E162" s="288"/>
      <c r="F162" s="310"/>
      <c r="G162" s="288"/>
      <c r="H162" s="288"/>
      <c r="I162" s="288"/>
      <c r="J162" s="288"/>
      <c r="K162" s="285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713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641</v>
      </c>
      <c r="D166" s="303"/>
      <c r="E166" s="303"/>
      <c r="F166" s="303" t="s">
        <v>642</v>
      </c>
      <c r="G166" s="340"/>
      <c r="H166" s="341" t="s">
        <v>51</v>
      </c>
      <c r="I166" s="341" t="s">
        <v>54</v>
      </c>
      <c r="J166" s="303" t="s">
        <v>643</v>
      </c>
      <c r="K166" s="280"/>
    </row>
    <row r="167" s="1" customFormat="1" ht="17.25" customHeight="1">
      <c r="B167" s="281"/>
      <c r="C167" s="305" t="s">
        <v>644</v>
      </c>
      <c r="D167" s="305"/>
      <c r="E167" s="305"/>
      <c r="F167" s="306" t="s">
        <v>645</v>
      </c>
      <c r="G167" s="342"/>
      <c r="H167" s="343"/>
      <c r="I167" s="343"/>
      <c r="J167" s="305" t="s">
        <v>646</v>
      </c>
      <c r="K167" s="283"/>
    </row>
    <row r="168" s="1" customFormat="1" ht="5.25" customHeight="1">
      <c r="B168" s="311"/>
      <c r="C168" s="308"/>
      <c r="D168" s="308"/>
      <c r="E168" s="308"/>
      <c r="F168" s="308"/>
      <c r="G168" s="309"/>
      <c r="H168" s="308"/>
      <c r="I168" s="308"/>
      <c r="J168" s="308"/>
      <c r="K168" s="332"/>
    </row>
    <row r="169" s="1" customFormat="1" ht="15" customHeight="1">
      <c r="B169" s="311"/>
      <c r="C169" s="288" t="s">
        <v>650</v>
      </c>
      <c r="D169" s="288"/>
      <c r="E169" s="288"/>
      <c r="F169" s="310" t="s">
        <v>647</v>
      </c>
      <c r="G169" s="288"/>
      <c r="H169" s="288" t="s">
        <v>687</v>
      </c>
      <c r="I169" s="288" t="s">
        <v>649</v>
      </c>
      <c r="J169" s="288">
        <v>120</v>
      </c>
      <c r="K169" s="332"/>
    </row>
    <row r="170" s="1" customFormat="1" ht="15" customHeight="1">
      <c r="B170" s="311"/>
      <c r="C170" s="288" t="s">
        <v>696</v>
      </c>
      <c r="D170" s="288"/>
      <c r="E170" s="288"/>
      <c r="F170" s="310" t="s">
        <v>647</v>
      </c>
      <c r="G170" s="288"/>
      <c r="H170" s="288" t="s">
        <v>697</v>
      </c>
      <c r="I170" s="288" t="s">
        <v>649</v>
      </c>
      <c r="J170" s="288" t="s">
        <v>698</v>
      </c>
      <c r="K170" s="332"/>
    </row>
    <row r="171" s="1" customFormat="1" ht="15" customHeight="1">
      <c r="B171" s="311"/>
      <c r="C171" s="288" t="s">
        <v>595</v>
      </c>
      <c r="D171" s="288"/>
      <c r="E171" s="288"/>
      <c r="F171" s="310" t="s">
        <v>647</v>
      </c>
      <c r="G171" s="288"/>
      <c r="H171" s="288" t="s">
        <v>714</v>
      </c>
      <c r="I171" s="288" t="s">
        <v>649</v>
      </c>
      <c r="J171" s="288" t="s">
        <v>698</v>
      </c>
      <c r="K171" s="332"/>
    </row>
    <row r="172" s="1" customFormat="1" ht="15" customHeight="1">
      <c r="B172" s="311"/>
      <c r="C172" s="288" t="s">
        <v>652</v>
      </c>
      <c r="D172" s="288"/>
      <c r="E172" s="288"/>
      <c r="F172" s="310" t="s">
        <v>653</v>
      </c>
      <c r="G172" s="288"/>
      <c r="H172" s="288" t="s">
        <v>714</v>
      </c>
      <c r="I172" s="288" t="s">
        <v>649</v>
      </c>
      <c r="J172" s="288">
        <v>50</v>
      </c>
      <c r="K172" s="332"/>
    </row>
    <row r="173" s="1" customFormat="1" ht="15" customHeight="1">
      <c r="B173" s="311"/>
      <c r="C173" s="288" t="s">
        <v>655</v>
      </c>
      <c r="D173" s="288"/>
      <c r="E173" s="288"/>
      <c r="F173" s="310" t="s">
        <v>647</v>
      </c>
      <c r="G173" s="288"/>
      <c r="H173" s="288" t="s">
        <v>714</v>
      </c>
      <c r="I173" s="288" t="s">
        <v>657</v>
      </c>
      <c r="J173" s="288"/>
      <c r="K173" s="332"/>
    </row>
    <row r="174" s="1" customFormat="1" ht="15" customHeight="1">
      <c r="B174" s="311"/>
      <c r="C174" s="288" t="s">
        <v>666</v>
      </c>
      <c r="D174" s="288"/>
      <c r="E174" s="288"/>
      <c r="F174" s="310" t="s">
        <v>653</v>
      </c>
      <c r="G174" s="288"/>
      <c r="H174" s="288" t="s">
        <v>714</v>
      </c>
      <c r="I174" s="288" t="s">
        <v>649</v>
      </c>
      <c r="J174" s="288">
        <v>50</v>
      </c>
      <c r="K174" s="332"/>
    </row>
    <row r="175" s="1" customFormat="1" ht="15" customHeight="1">
      <c r="B175" s="311"/>
      <c r="C175" s="288" t="s">
        <v>674</v>
      </c>
      <c r="D175" s="288"/>
      <c r="E175" s="288"/>
      <c r="F175" s="310" t="s">
        <v>653</v>
      </c>
      <c r="G175" s="288"/>
      <c r="H175" s="288" t="s">
        <v>714</v>
      </c>
      <c r="I175" s="288" t="s">
        <v>649</v>
      </c>
      <c r="J175" s="288">
        <v>50</v>
      </c>
      <c r="K175" s="332"/>
    </row>
    <row r="176" s="1" customFormat="1" ht="15" customHeight="1">
      <c r="B176" s="311"/>
      <c r="C176" s="288" t="s">
        <v>672</v>
      </c>
      <c r="D176" s="288"/>
      <c r="E176" s="288"/>
      <c r="F176" s="310" t="s">
        <v>653</v>
      </c>
      <c r="G176" s="288"/>
      <c r="H176" s="288" t="s">
        <v>714</v>
      </c>
      <c r="I176" s="288" t="s">
        <v>649</v>
      </c>
      <c r="J176" s="288">
        <v>50</v>
      </c>
      <c r="K176" s="332"/>
    </row>
    <row r="177" s="1" customFormat="1" ht="15" customHeight="1">
      <c r="B177" s="311"/>
      <c r="C177" s="288" t="s">
        <v>94</v>
      </c>
      <c r="D177" s="288"/>
      <c r="E177" s="288"/>
      <c r="F177" s="310" t="s">
        <v>647</v>
      </c>
      <c r="G177" s="288"/>
      <c r="H177" s="288" t="s">
        <v>715</v>
      </c>
      <c r="I177" s="288" t="s">
        <v>716</v>
      </c>
      <c r="J177" s="288"/>
      <c r="K177" s="332"/>
    </row>
    <row r="178" s="1" customFormat="1" ht="15" customHeight="1">
      <c r="B178" s="311"/>
      <c r="C178" s="288" t="s">
        <v>54</v>
      </c>
      <c r="D178" s="288"/>
      <c r="E178" s="288"/>
      <c r="F178" s="310" t="s">
        <v>647</v>
      </c>
      <c r="G178" s="288"/>
      <c r="H178" s="288" t="s">
        <v>717</v>
      </c>
      <c r="I178" s="288" t="s">
        <v>718</v>
      </c>
      <c r="J178" s="288">
        <v>1</v>
      </c>
      <c r="K178" s="332"/>
    </row>
    <row r="179" s="1" customFormat="1" ht="15" customHeight="1">
      <c r="B179" s="311"/>
      <c r="C179" s="288" t="s">
        <v>50</v>
      </c>
      <c r="D179" s="288"/>
      <c r="E179" s="288"/>
      <c r="F179" s="310" t="s">
        <v>647</v>
      </c>
      <c r="G179" s="288"/>
      <c r="H179" s="288" t="s">
        <v>719</v>
      </c>
      <c r="I179" s="288" t="s">
        <v>649</v>
      </c>
      <c r="J179" s="288">
        <v>20</v>
      </c>
      <c r="K179" s="332"/>
    </row>
    <row r="180" s="1" customFormat="1" ht="15" customHeight="1">
      <c r="B180" s="311"/>
      <c r="C180" s="288" t="s">
        <v>51</v>
      </c>
      <c r="D180" s="288"/>
      <c r="E180" s="288"/>
      <c r="F180" s="310" t="s">
        <v>647</v>
      </c>
      <c r="G180" s="288"/>
      <c r="H180" s="288" t="s">
        <v>720</v>
      </c>
      <c r="I180" s="288" t="s">
        <v>649</v>
      </c>
      <c r="J180" s="288">
        <v>255</v>
      </c>
      <c r="K180" s="332"/>
    </row>
    <row r="181" s="1" customFormat="1" ht="15" customHeight="1">
      <c r="B181" s="311"/>
      <c r="C181" s="288" t="s">
        <v>95</v>
      </c>
      <c r="D181" s="288"/>
      <c r="E181" s="288"/>
      <c r="F181" s="310" t="s">
        <v>647</v>
      </c>
      <c r="G181" s="288"/>
      <c r="H181" s="288" t="s">
        <v>611</v>
      </c>
      <c r="I181" s="288" t="s">
        <v>649</v>
      </c>
      <c r="J181" s="288">
        <v>10</v>
      </c>
      <c r="K181" s="332"/>
    </row>
    <row r="182" s="1" customFormat="1" ht="15" customHeight="1">
      <c r="B182" s="311"/>
      <c r="C182" s="288" t="s">
        <v>96</v>
      </c>
      <c r="D182" s="288"/>
      <c r="E182" s="288"/>
      <c r="F182" s="310" t="s">
        <v>647</v>
      </c>
      <c r="G182" s="288"/>
      <c r="H182" s="288" t="s">
        <v>721</v>
      </c>
      <c r="I182" s="288" t="s">
        <v>682</v>
      </c>
      <c r="J182" s="288"/>
      <c r="K182" s="332"/>
    </row>
    <row r="183" s="1" customFormat="1" ht="15" customHeight="1">
      <c r="B183" s="311"/>
      <c r="C183" s="288" t="s">
        <v>722</v>
      </c>
      <c r="D183" s="288"/>
      <c r="E183" s="288"/>
      <c r="F183" s="310" t="s">
        <v>647</v>
      </c>
      <c r="G183" s="288"/>
      <c r="H183" s="288" t="s">
        <v>723</v>
      </c>
      <c r="I183" s="288" t="s">
        <v>682</v>
      </c>
      <c r="J183" s="288"/>
      <c r="K183" s="332"/>
    </row>
    <row r="184" s="1" customFormat="1" ht="15" customHeight="1">
      <c r="B184" s="311"/>
      <c r="C184" s="288" t="s">
        <v>711</v>
      </c>
      <c r="D184" s="288"/>
      <c r="E184" s="288"/>
      <c r="F184" s="310" t="s">
        <v>647</v>
      </c>
      <c r="G184" s="288"/>
      <c r="H184" s="288" t="s">
        <v>724</v>
      </c>
      <c r="I184" s="288" t="s">
        <v>682</v>
      </c>
      <c r="J184" s="288"/>
      <c r="K184" s="332"/>
    </row>
    <row r="185" s="1" customFormat="1" ht="15" customHeight="1">
      <c r="B185" s="311"/>
      <c r="C185" s="288" t="s">
        <v>98</v>
      </c>
      <c r="D185" s="288"/>
      <c r="E185" s="288"/>
      <c r="F185" s="310" t="s">
        <v>653</v>
      </c>
      <c r="G185" s="288"/>
      <c r="H185" s="288" t="s">
        <v>725</v>
      </c>
      <c r="I185" s="288" t="s">
        <v>649</v>
      </c>
      <c r="J185" s="288">
        <v>50</v>
      </c>
      <c r="K185" s="332"/>
    </row>
    <row r="186" s="1" customFormat="1" ht="15" customHeight="1">
      <c r="B186" s="311"/>
      <c r="C186" s="288" t="s">
        <v>726</v>
      </c>
      <c r="D186" s="288"/>
      <c r="E186" s="288"/>
      <c r="F186" s="310" t="s">
        <v>653</v>
      </c>
      <c r="G186" s="288"/>
      <c r="H186" s="288" t="s">
        <v>727</v>
      </c>
      <c r="I186" s="288" t="s">
        <v>728</v>
      </c>
      <c r="J186" s="288"/>
      <c r="K186" s="332"/>
    </row>
    <row r="187" s="1" customFormat="1" ht="15" customHeight="1">
      <c r="B187" s="311"/>
      <c r="C187" s="288" t="s">
        <v>729</v>
      </c>
      <c r="D187" s="288"/>
      <c r="E187" s="288"/>
      <c r="F187" s="310" t="s">
        <v>653</v>
      </c>
      <c r="G187" s="288"/>
      <c r="H187" s="288" t="s">
        <v>730</v>
      </c>
      <c r="I187" s="288" t="s">
        <v>728</v>
      </c>
      <c r="J187" s="288"/>
      <c r="K187" s="332"/>
    </row>
    <row r="188" s="1" customFormat="1" ht="15" customHeight="1">
      <c r="B188" s="311"/>
      <c r="C188" s="288" t="s">
        <v>731</v>
      </c>
      <c r="D188" s="288"/>
      <c r="E188" s="288"/>
      <c r="F188" s="310" t="s">
        <v>653</v>
      </c>
      <c r="G188" s="288"/>
      <c r="H188" s="288" t="s">
        <v>732</v>
      </c>
      <c r="I188" s="288" t="s">
        <v>728</v>
      </c>
      <c r="J188" s="288"/>
      <c r="K188" s="332"/>
    </row>
    <row r="189" s="1" customFormat="1" ht="15" customHeight="1">
      <c r="B189" s="311"/>
      <c r="C189" s="344" t="s">
        <v>733</v>
      </c>
      <c r="D189" s="288"/>
      <c r="E189" s="288"/>
      <c r="F189" s="310" t="s">
        <v>653</v>
      </c>
      <c r="G189" s="288"/>
      <c r="H189" s="288" t="s">
        <v>734</v>
      </c>
      <c r="I189" s="288" t="s">
        <v>735</v>
      </c>
      <c r="J189" s="345" t="s">
        <v>736</v>
      </c>
      <c r="K189" s="332"/>
    </row>
    <row r="190" s="1" customFormat="1" ht="15" customHeight="1">
      <c r="B190" s="311"/>
      <c r="C190" s="295" t="s">
        <v>39</v>
      </c>
      <c r="D190" s="288"/>
      <c r="E190" s="288"/>
      <c r="F190" s="310" t="s">
        <v>647</v>
      </c>
      <c r="G190" s="288"/>
      <c r="H190" s="285" t="s">
        <v>737</v>
      </c>
      <c r="I190" s="288" t="s">
        <v>738</v>
      </c>
      <c r="J190" s="288"/>
      <c r="K190" s="332"/>
    </row>
    <row r="191" s="1" customFormat="1" ht="15" customHeight="1">
      <c r="B191" s="311"/>
      <c r="C191" s="295" t="s">
        <v>739</v>
      </c>
      <c r="D191" s="288"/>
      <c r="E191" s="288"/>
      <c r="F191" s="310" t="s">
        <v>647</v>
      </c>
      <c r="G191" s="288"/>
      <c r="H191" s="288" t="s">
        <v>740</v>
      </c>
      <c r="I191" s="288" t="s">
        <v>682</v>
      </c>
      <c r="J191" s="288"/>
      <c r="K191" s="332"/>
    </row>
    <row r="192" s="1" customFormat="1" ht="15" customHeight="1">
      <c r="B192" s="311"/>
      <c r="C192" s="295" t="s">
        <v>741</v>
      </c>
      <c r="D192" s="288"/>
      <c r="E192" s="288"/>
      <c r="F192" s="310" t="s">
        <v>647</v>
      </c>
      <c r="G192" s="288"/>
      <c r="H192" s="288" t="s">
        <v>742</v>
      </c>
      <c r="I192" s="288" t="s">
        <v>682</v>
      </c>
      <c r="J192" s="288"/>
      <c r="K192" s="332"/>
    </row>
    <row r="193" s="1" customFormat="1" ht="15" customHeight="1">
      <c r="B193" s="311"/>
      <c r="C193" s="295" t="s">
        <v>743</v>
      </c>
      <c r="D193" s="288"/>
      <c r="E193" s="288"/>
      <c r="F193" s="310" t="s">
        <v>653</v>
      </c>
      <c r="G193" s="288"/>
      <c r="H193" s="288" t="s">
        <v>744</v>
      </c>
      <c r="I193" s="288" t="s">
        <v>682</v>
      </c>
      <c r="J193" s="288"/>
      <c r="K193" s="332"/>
    </row>
    <row r="194" s="1" customFormat="1" ht="15" customHeight="1">
      <c r="B194" s="338"/>
      <c r="C194" s="346"/>
      <c r="D194" s="320"/>
      <c r="E194" s="320"/>
      <c r="F194" s="320"/>
      <c r="G194" s="320"/>
      <c r="H194" s="320"/>
      <c r="I194" s="320"/>
      <c r="J194" s="320"/>
      <c r="K194" s="339"/>
    </row>
    <row r="195" s="1" customFormat="1" ht="18.75" customHeight="1">
      <c r="B195" s="285"/>
      <c r="C195" s="288"/>
      <c r="D195" s="288"/>
      <c r="E195" s="288"/>
      <c r="F195" s="310"/>
      <c r="G195" s="288"/>
      <c r="H195" s="288"/>
      <c r="I195" s="288"/>
      <c r="J195" s="288"/>
      <c r="K195" s="285"/>
    </row>
    <row r="196" s="1" customFormat="1" ht="18.75" customHeight="1">
      <c r="B196" s="285"/>
      <c r="C196" s="288"/>
      <c r="D196" s="288"/>
      <c r="E196" s="288"/>
      <c r="F196" s="310"/>
      <c r="G196" s="288"/>
      <c r="H196" s="288"/>
      <c r="I196" s="288"/>
      <c r="J196" s="288"/>
      <c r="K196" s="285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745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47" t="s">
        <v>746</v>
      </c>
      <c r="D200" s="347"/>
      <c r="E200" s="347"/>
      <c r="F200" s="347" t="s">
        <v>747</v>
      </c>
      <c r="G200" s="348"/>
      <c r="H200" s="347" t="s">
        <v>748</v>
      </c>
      <c r="I200" s="347"/>
      <c r="J200" s="347"/>
      <c r="K200" s="280"/>
    </row>
    <row r="201" s="1" customFormat="1" ht="5.25" customHeight="1">
      <c r="B201" s="311"/>
      <c r="C201" s="308"/>
      <c r="D201" s="308"/>
      <c r="E201" s="308"/>
      <c r="F201" s="308"/>
      <c r="G201" s="288"/>
      <c r="H201" s="308"/>
      <c r="I201" s="308"/>
      <c r="J201" s="308"/>
      <c r="K201" s="332"/>
    </row>
    <row r="202" s="1" customFormat="1" ht="15" customHeight="1">
      <c r="B202" s="311"/>
      <c r="C202" s="288" t="s">
        <v>738</v>
      </c>
      <c r="D202" s="288"/>
      <c r="E202" s="288"/>
      <c r="F202" s="310" t="s">
        <v>40</v>
      </c>
      <c r="G202" s="288"/>
      <c r="H202" s="288" t="s">
        <v>749</v>
      </c>
      <c r="I202" s="288"/>
      <c r="J202" s="288"/>
      <c r="K202" s="332"/>
    </row>
    <row r="203" s="1" customFormat="1" ht="15" customHeight="1">
      <c r="B203" s="311"/>
      <c r="C203" s="317"/>
      <c r="D203" s="288"/>
      <c r="E203" s="288"/>
      <c r="F203" s="310" t="s">
        <v>41</v>
      </c>
      <c r="G203" s="288"/>
      <c r="H203" s="288" t="s">
        <v>750</v>
      </c>
      <c r="I203" s="288"/>
      <c r="J203" s="288"/>
      <c r="K203" s="332"/>
    </row>
    <row r="204" s="1" customFormat="1" ht="15" customHeight="1">
      <c r="B204" s="311"/>
      <c r="C204" s="317"/>
      <c r="D204" s="288"/>
      <c r="E204" s="288"/>
      <c r="F204" s="310" t="s">
        <v>44</v>
      </c>
      <c r="G204" s="288"/>
      <c r="H204" s="288" t="s">
        <v>751</v>
      </c>
      <c r="I204" s="288"/>
      <c r="J204" s="288"/>
      <c r="K204" s="332"/>
    </row>
    <row r="205" s="1" customFormat="1" ht="15" customHeight="1">
      <c r="B205" s="311"/>
      <c r="C205" s="288"/>
      <c r="D205" s="288"/>
      <c r="E205" s="288"/>
      <c r="F205" s="310" t="s">
        <v>42</v>
      </c>
      <c r="G205" s="288"/>
      <c r="H205" s="288" t="s">
        <v>752</v>
      </c>
      <c r="I205" s="288"/>
      <c r="J205" s="288"/>
      <c r="K205" s="332"/>
    </row>
    <row r="206" s="1" customFormat="1" ht="15" customHeight="1">
      <c r="B206" s="311"/>
      <c r="C206" s="288"/>
      <c r="D206" s="288"/>
      <c r="E206" s="288"/>
      <c r="F206" s="310" t="s">
        <v>43</v>
      </c>
      <c r="G206" s="288"/>
      <c r="H206" s="288" t="s">
        <v>753</v>
      </c>
      <c r="I206" s="288"/>
      <c r="J206" s="288"/>
      <c r="K206" s="332"/>
    </row>
    <row r="207" s="1" customFormat="1" ht="15" customHeight="1">
      <c r="B207" s="311"/>
      <c r="C207" s="288"/>
      <c r="D207" s="288"/>
      <c r="E207" s="288"/>
      <c r="F207" s="310"/>
      <c r="G207" s="288"/>
      <c r="H207" s="288"/>
      <c r="I207" s="288"/>
      <c r="J207" s="288"/>
      <c r="K207" s="332"/>
    </row>
    <row r="208" s="1" customFormat="1" ht="15" customHeight="1">
      <c r="B208" s="311"/>
      <c r="C208" s="288" t="s">
        <v>694</v>
      </c>
      <c r="D208" s="288"/>
      <c r="E208" s="288"/>
      <c r="F208" s="310" t="s">
        <v>73</v>
      </c>
      <c r="G208" s="288"/>
      <c r="H208" s="288" t="s">
        <v>754</v>
      </c>
      <c r="I208" s="288"/>
      <c r="J208" s="288"/>
      <c r="K208" s="332"/>
    </row>
    <row r="209" s="1" customFormat="1" ht="15" customHeight="1">
      <c r="B209" s="311"/>
      <c r="C209" s="317"/>
      <c r="D209" s="288"/>
      <c r="E209" s="288"/>
      <c r="F209" s="310" t="s">
        <v>589</v>
      </c>
      <c r="G209" s="288"/>
      <c r="H209" s="288" t="s">
        <v>590</v>
      </c>
      <c r="I209" s="288"/>
      <c r="J209" s="288"/>
      <c r="K209" s="332"/>
    </row>
    <row r="210" s="1" customFormat="1" ht="15" customHeight="1">
      <c r="B210" s="311"/>
      <c r="C210" s="288"/>
      <c r="D210" s="288"/>
      <c r="E210" s="288"/>
      <c r="F210" s="310" t="s">
        <v>587</v>
      </c>
      <c r="G210" s="288"/>
      <c r="H210" s="288" t="s">
        <v>755</v>
      </c>
      <c r="I210" s="288"/>
      <c r="J210" s="288"/>
      <c r="K210" s="332"/>
    </row>
    <row r="211" s="1" customFormat="1" ht="15" customHeight="1">
      <c r="B211" s="349"/>
      <c r="C211" s="317"/>
      <c r="D211" s="317"/>
      <c r="E211" s="317"/>
      <c r="F211" s="310" t="s">
        <v>591</v>
      </c>
      <c r="G211" s="295"/>
      <c r="H211" s="336" t="s">
        <v>592</v>
      </c>
      <c r="I211" s="336"/>
      <c r="J211" s="336"/>
      <c r="K211" s="350"/>
    </row>
    <row r="212" s="1" customFormat="1" ht="15" customHeight="1">
      <c r="B212" s="349"/>
      <c r="C212" s="317"/>
      <c r="D212" s="317"/>
      <c r="E212" s="317"/>
      <c r="F212" s="310" t="s">
        <v>593</v>
      </c>
      <c r="G212" s="295"/>
      <c r="H212" s="336" t="s">
        <v>756</v>
      </c>
      <c r="I212" s="336"/>
      <c r="J212" s="336"/>
      <c r="K212" s="350"/>
    </row>
    <row r="213" s="1" customFormat="1" ht="15" customHeight="1">
      <c r="B213" s="349"/>
      <c r="C213" s="317"/>
      <c r="D213" s="317"/>
      <c r="E213" s="317"/>
      <c r="F213" s="351"/>
      <c r="G213" s="295"/>
      <c r="H213" s="352"/>
      <c r="I213" s="352"/>
      <c r="J213" s="352"/>
      <c r="K213" s="350"/>
    </row>
    <row r="214" s="1" customFormat="1" ht="15" customHeight="1">
      <c r="B214" s="349"/>
      <c r="C214" s="288" t="s">
        <v>718</v>
      </c>
      <c r="D214" s="317"/>
      <c r="E214" s="317"/>
      <c r="F214" s="310">
        <v>1</v>
      </c>
      <c r="G214" s="295"/>
      <c r="H214" s="336" t="s">
        <v>757</v>
      </c>
      <c r="I214" s="336"/>
      <c r="J214" s="336"/>
      <c r="K214" s="350"/>
    </row>
    <row r="215" s="1" customFormat="1" ht="15" customHeight="1">
      <c r="B215" s="349"/>
      <c r="C215" s="317"/>
      <c r="D215" s="317"/>
      <c r="E215" s="317"/>
      <c r="F215" s="310">
        <v>2</v>
      </c>
      <c r="G215" s="295"/>
      <c r="H215" s="336" t="s">
        <v>758</v>
      </c>
      <c r="I215" s="336"/>
      <c r="J215" s="336"/>
      <c r="K215" s="350"/>
    </row>
    <row r="216" s="1" customFormat="1" ht="15" customHeight="1">
      <c r="B216" s="349"/>
      <c r="C216" s="317"/>
      <c r="D216" s="317"/>
      <c r="E216" s="317"/>
      <c r="F216" s="310">
        <v>3</v>
      </c>
      <c r="G216" s="295"/>
      <c r="H216" s="336" t="s">
        <v>759</v>
      </c>
      <c r="I216" s="336"/>
      <c r="J216" s="336"/>
      <c r="K216" s="350"/>
    </row>
    <row r="217" s="1" customFormat="1" ht="15" customHeight="1">
      <c r="B217" s="349"/>
      <c r="C217" s="317"/>
      <c r="D217" s="317"/>
      <c r="E217" s="317"/>
      <c r="F217" s="310">
        <v>4</v>
      </c>
      <c r="G217" s="295"/>
      <c r="H217" s="336" t="s">
        <v>760</v>
      </c>
      <c r="I217" s="336"/>
      <c r="J217" s="336"/>
      <c r="K217" s="350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2020-11-09T09:02:07Z</dcterms:created>
  <dcterms:modified xsi:type="dcterms:W3CDTF">2020-11-09T09:02:11Z</dcterms:modified>
</cp:coreProperties>
</file>